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608" windowHeight="7656" activeTab="5"/>
  </bookViews>
  <sheets>
    <sheet name="бюджет" sheetId="1" r:id="rId1"/>
    <sheet name="расход" sheetId="3" r:id="rId2"/>
    <sheet name="иные" sheetId="2" r:id="rId3"/>
    <sheet name="иные расход" sheetId="6" r:id="rId4"/>
    <sheet name="внебюджет доход" sheetId="4" r:id="rId5"/>
    <sheet name="внебюджет расход" sheetId="5" r:id="rId6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4" i="1"/>
  <c r="J128" s="1"/>
  <c r="H115"/>
  <c r="I105"/>
  <c r="I95"/>
  <c r="D92"/>
  <c r="D91"/>
  <c r="I87"/>
  <c r="J81"/>
  <c r="H80"/>
  <c r="H79"/>
  <c r="H78"/>
  <c r="I70"/>
  <c r="E67"/>
  <c r="J58"/>
  <c r="F57"/>
  <c r="I49"/>
  <c r="I46"/>
  <c r="I43"/>
  <c r="I42"/>
  <c r="I38"/>
  <c r="I37"/>
  <c r="I29"/>
  <c r="D19"/>
  <c r="I18"/>
  <c r="H18"/>
  <c r="I17"/>
  <c r="H17"/>
  <c r="I16"/>
  <c r="H16"/>
  <c r="I15"/>
  <c r="H15"/>
  <c r="I14"/>
  <c r="I19" s="1"/>
  <c r="H14"/>
  <c r="L129" l="1"/>
  <c r="J130"/>
  <c r="K20"/>
  <c r="L19" s="1"/>
  <c r="G38"/>
  <c r="G43" s="1"/>
  <c r="G46" s="1"/>
  <c r="G49" s="1"/>
  <c r="D19" i="3"/>
  <c r="I18"/>
  <c r="H18"/>
  <c r="I17"/>
  <c r="H17"/>
  <c r="I16"/>
  <c r="H16"/>
  <c r="I15"/>
  <c r="H15"/>
  <c r="I14"/>
  <c r="H14"/>
  <c r="I19" l="1"/>
  <c r="K20" s="1"/>
  <c r="L19" s="1"/>
  <c r="I105"/>
  <c r="I95"/>
  <c r="D92"/>
  <c r="D91"/>
  <c r="I29"/>
  <c r="I38"/>
  <c r="I37" s="1"/>
  <c r="I43"/>
  <c r="I46"/>
  <c r="I49"/>
  <c r="F57"/>
  <c r="J58"/>
  <c r="E67"/>
  <c r="I70"/>
  <c r="H78"/>
  <c r="H79"/>
  <c r="H80"/>
  <c r="J81"/>
  <c r="I87"/>
  <c r="H115"/>
  <c r="I124"/>
  <c r="I42" l="1"/>
  <c r="J128"/>
  <c r="G38"/>
  <c r="G43" s="1"/>
  <c r="G46" s="1"/>
  <c r="G49" s="1"/>
  <c r="I121" i="5"/>
  <c r="H113"/>
  <c r="I105"/>
  <c r="I95"/>
  <c r="D92"/>
  <c r="D91"/>
  <c r="I87"/>
  <c r="J81"/>
  <c r="H80"/>
  <c r="H79"/>
  <c r="H78"/>
  <c r="I70"/>
  <c r="E67"/>
  <c r="J58"/>
  <c r="F57"/>
  <c r="I49"/>
  <c r="I46"/>
  <c r="I42" s="1"/>
  <c r="I43"/>
  <c r="I38"/>
  <c r="G38"/>
  <c r="G43" s="1"/>
  <c r="G46" s="1"/>
  <c r="G49" s="1"/>
  <c r="I37"/>
  <c r="I29"/>
  <c r="I19"/>
  <c r="I121" i="6"/>
  <c r="H113"/>
  <c r="I105"/>
  <c r="I95"/>
  <c r="D92"/>
  <c r="D91"/>
  <c r="I87"/>
  <c r="J81"/>
  <c r="H80"/>
  <c r="H79"/>
  <c r="H78"/>
  <c r="I70"/>
  <c r="E67"/>
  <c r="J58"/>
  <c r="F57"/>
  <c r="I49"/>
  <c r="I46"/>
  <c r="G46"/>
  <c r="G49" s="1"/>
  <c r="I43"/>
  <c r="G43"/>
  <c r="I42"/>
  <c r="I38"/>
  <c r="I37" s="1"/>
  <c r="G38"/>
  <c r="I29"/>
  <c r="L129" i="3" l="1"/>
  <c r="J130"/>
  <c r="J125" i="5"/>
  <c r="J127" s="1"/>
  <c r="J125" i="6"/>
  <c r="I19" i="4" l="1"/>
  <c r="I121" l="1"/>
  <c r="I105"/>
  <c r="I95"/>
  <c r="D92"/>
  <c r="D91"/>
  <c r="I87"/>
  <c r="J81"/>
  <c r="H80"/>
  <c r="H79"/>
  <c r="H78"/>
  <c r="I70"/>
  <c r="E67"/>
  <c r="J58"/>
  <c r="F57"/>
  <c r="I49"/>
  <c r="I46"/>
  <c r="I43"/>
  <c r="I42" s="1"/>
  <c r="I38"/>
  <c r="I37" s="1"/>
  <c r="G38"/>
  <c r="G43" s="1"/>
  <c r="G46" s="1"/>
  <c r="G49" s="1"/>
  <c r="I29"/>
  <c r="I121" i="2" l="1"/>
  <c r="H113"/>
  <c r="I105"/>
  <c r="I95"/>
  <c r="D92"/>
  <c r="D91"/>
  <c r="I87"/>
  <c r="J81"/>
  <c r="H80"/>
  <c r="H79"/>
  <c r="H78"/>
  <c r="I70"/>
  <c r="E67"/>
  <c r="J58"/>
  <c r="F57"/>
  <c r="I49"/>
  <c r="I46"/>
  <c r="I43"/>
  <c r="I38"/>
  <c r="I37" s="1"/>
  <c r="G38"/>
  <c r="G43" s="1"/>
  <c r="G46" s="1"/>
  <c r="G49" s="1"/>
  <c r="I29"/>
  <c r="J125" l="1"/>
  <c r="I42"/>
  <c r="H113" i="4" l="1"/>
  <c r="J125" s="1"/>
  <c r="J127" s="1"/>
</calcChain>
</file>

<file path=xl/sharedStrings.xml><?xml version="1.0" encoding="utf-8"?>
<sst xmlns="http://schemas.openxmlformats.org/spreadsheetml/2006/main" count="1094" uniqueCount="145">
  <si>
    <t>Утверждаю:</t>
  </si>
  <si>
    <t>1. Расчеты (обоснования) выплат персоналу (строка 210)</t>
  </si>
  <si>
    <t>Код видов расходов ____________111</t>
  </si>
  <si>
    <r>
      <t>Источник финансового обеспечения_______</t>
    </r>
    <r>
      <rPr>
        <u/>
        <sz val="13.5"/>
        <color rgb="FF333333"/>
        <rFont val="Times New Roman"/>
        <family val="1"/>
        <charset val="204"/>
      </rPr>
      <t>Бюджет</t>
    </r>
  </si>
  <si>
    <t>1.1. Расчеты (обоснования) расходов на оплату труда</t>
  </si>
  <si>
    <t>N п/п</t>
  </si>
  <si>
    <t>Должность, группа должностей</t>
  </si>
  <si>
    <t>Установленная численность, единиц</t>
  </si>
  <si>
    <t>Среднемесячный размер оплаты труда на одного работника, руб.</t>
  </si>
  <si>
    <t>Фонд оплаты труда в год, руб. (гр.3 х гр.4 х (1+ гр.8/100) х гр.9 х 12)</t>
  </si>
  <si>
    <t>всего</t>
  </si>
  <si>
    <t>по должностному окладу</t>
  </si>
  <si>
    <t>по выплатам компенсационного характера</t>
  </si>
  <si>
    <t>по выплатам стимулирующего характера</t>
  </si>
  <si>
    <t>Директор</t>
  </si>
  <si>
    <t>Заместители директора</t>
  </si>
  <si>
    <t>Педагогические работники</t>
  </si>
  <si>
    <t>Учебно-вспомогательный перс.</t>
  </si>
  <si>
    <t>Обслуживающий персонал</t>
  </si>
  <si>
    <t>ИТОГО</t>
  </si>
  <si>
    <t>X</t>
  </si>
  <si>
    <t>Код видов расходов _____________________________________________</t>
  </si>
  <si>
    <t>Источник финансового обеспечения________________________________</t>
  </si>
  <si>
    <t>1.2. Расчеты (обоснования) выплат персоналу при направлении в служебные командировки</t>
  </si>
  <si>
    <t>Наименование расходов</t>
  </si>
  <si>
    <t>Средний размер выплаты на одного работника в день, руб.</t>
  </si>
  <si>
    <t>Количество работников, чел.</t>
  </si>
  <si>
    <t>Количество дней</t>
  </si>
  <si>
    <t>Сумма, руб. (гр. 3 х гр.4 х гр.5)</t>
  </si>
  <si>
    <t>x</t>
  </si>
  <si>
    <t>1. Расчеты (обоснования) выплат персоналу</t>
  </si>
  <si>
    <r>
      <t>Код видов расходов ____</t>
    </r>
    <r>
      <rPr>
        <u/>
        <sz val="13.5"/>
        <color rgb="FF333333"/>
        <rFont val="Times New Roman"/>
        <family val="1"/>
        <charset val="204"/>
      </rPr>
      <t>119_________________________________________</t>
    </r>
  </si>
  <si>
    <r>
      <t>Источник финансового обеспечения_______</t>
    </r>
    <r>
      <rPr>
        <u/>
        <sz val="13.5"/>
        <color rgb="FF333333"/>
        <rFont val="Times New Roman"/>
        <family val="1"/>
        <charset val="204"/>
      </rPr>
      <t>Бюджет</t>
    </r>
    <r>
      <rPr>
        <sz val="13.5"/>
        <color rgb="FF333333"/>
        <rFont val="Times New Roman"/>
        <family val="1"/>
        <charset val="204"/>
      </rPr>
      <t>_________________________</t>
    </r>
  </si>
  <si>
    <t>1.4. Расчет (обоснование) страховых взносов на обязательное страхование в Пенсионный фонд Российской Федерации, Фонд социального страхования Российской Федерации, в Федеральный фонд обязательного медицинского страхования</t>
  </si>
  <si>
    <t>Наименование государственного внебюджетного фонда</t>
  </si>
  <si>
    <t>Размер базы для начисления страховых взносов, руб.</t>
  </si>
  <si>
    <t>Сумма взноса, руб.</t>
  </si>
  <si>
    <t>Страховые взносы в Пенсионный фонд Российской Федерации, всего</t>
  </si>
  <si>
    <t>в том числе: </t>
  </si>
  <si>
    <t>по ставке 22,0%</t>
  </si>
  <si>
    <t>по ставке 10,0%</t>
  </si>
  <si>
    <t>с применением пониженных тарифов взносов в Пенсионный фонд Российской Федерации для отдельных категорий плательщиков</t>
  </si>
  <si>
    <t>Страховые взносы в Фонд социального страхования Российской Федерации, всего</t>
  </si>
  <si>
    <t>обязательное социальное страхование на случай временной нетрудоспособности и в связи с материнством по ставке 2,9%</t>
  </si>
  <si>
    <t>с применением ставки взносов в Фонд социального страхования Российской Федерации по ставке 0,0%</t>
  </si>
  <si>
    <t>обязательное социальное страхование от несчастных случаев на производстве и профессиональных заболеваний по ставке 0,2%</t>
  </si>
  <si>
    <t>обязательное социальное страхование от несчастных случаев на производстве и профессиональных заболеваний по ставке 0, ___% &lt;*&gt;</t>
  </si>
  <si>
    <t>обязательное социальное страхование от несчастных случаев на производстве и профессиональных заболеваний по ставке 0,___% &lt;*&gt;</t>
  </si>
  <si>
    <t>Страховые взносы в Федеральный фонд обязательного медицинского страхования, всего (по ставке 5,1%)</t>
  </si>
  <si>
    <t>Итого:</t>
  </si>
  <si>
    <t>2. Расчеты (обоснования) расходов на социальные и иные выплаты населению</t>
  </si>
  <si>
    <t>Код видов расходов __112___________________________________________</t>
  </si>
  <si>
    <t>Наименование показателя</t>
  </si>
  <si>
    <t>Размер одной выплаты, руб.</t>
  </si>
  <si>
    <t>Количество выплат в год</t>
  </si>
  <si>
    <t xml:space="preserve">Сумма, руб. </t>
  </si>
  <si>
    <t>Выплаты льгот на ком.услуги</t>
  </si>
  <si>
    <t>3. Расчеты (обоснования) расходов на уплату налогов, сборов и иных платежей</t>
  </si>
  <si>
    <r>
      <t xml:space="preserve">Код видов расходов  </t>
    </r>
    <r>
      <rPr>
        <u/>
        <sz val="13.5"/>
        <color rgb="FF333333"/>
        <rFont val="Times New Roman"/>
        <family val="1"/>
        <charset val="204"/>
      </rPr>
      <t>851,852,853</t>
    </r>
  </si>
  <si>
    <r>
      <t>Источник финансового обеспечения_</t>
    </r>
    <r>
      <rPr>
        <u/>
        <sz val="13.5"/>
        <color rgb="FF333333"/>
        <rFont val="Times New Roman"/>
        <family val="1"/>
        <charset val="204"/>
      </rPr>
      <t>Бюджет</t>
    </r>
    <r>
      <rPr>
        <sz val="13.5"/>
        <color rgb="FF333333"/>
        <rFont val="Times New Roman"/>
        <family val="1"/>
        <charset val="204"/>
      </rPr>
      <t>_____________________</t>
    </r>
  </si>
  <si>
    <t>Налоговая база, руб.</t>
  </si>
  <si>
    <t>Ставка налога, %</t>
  </si>
  <si>
    <t xml:space="preserve">Сумма исчисленного налога, подлежащего уплате, руб. </t>
  </si>
  <si>
    <t>Налог на имущество</t>
  </si>
  <si>
    <t>Земельный налог</t>
  </si>
  <si>
    <t>Экологический налог</t>
  </si>
  <si>
    <t>Транспортный н-г</t>
  </si>
  <si>
    <t>6. Расчеты (обоснования) на закупку товаров, работ, услуг</t>
  </si>
  <si>
    <t>Код видов расходов 221,223,225,226,340</t>
  </si>
  <si>
    <t>Источник финансового обеспечения_______Бюджет</t>
  </si>
  <si>
    <t>6.1. Расчет (обоснование) расходов на оплату услуг связи (221)</t>
  </si>
  <si>
    <t>Количество номеров</t>
  </si>
  <si>
    <t>Количество платежей в год</t>
  </si>
  <si>
    <t>Стоимость за единицу, руб.</t>
  </si>
  <si>
    <t>Абонентская плата за номер</t>
  </si>
  <si>
    <t>Предоставление мест.соед</t>
  </si>
  <si>
    <t>Огранич.исход.связи</t>
  </si>
  <si>
    <t>6.2. Расчет (обоснование) расходов на оплату транспортных услуг (222)</t>
  </si>
  <si>
    <t>Количество услуг перевозки</t>
  </si>
  <si>
    <t>Цена услуги перевозки, руб.</t>
  </si>
  <si>
    <t>Сумма, руб. (гр.3 х гр.4)</t>
  </si>
  <si>
    <t>6.3. Расчет (обоснование) расходов на оплату коммунальных услуг (223)</t>
  </si>
  <si>
    <t>Размер потребления ресурсов</t>
  </si>
  <si>
    <t>Тариф (с учетом НДС), руб.</t>
  </si>
  <si>
    <t>Индексация, %</t>
  </si>
  <si>
    <t>Сумма, руб</t>
  </si>
  <si>
    <t>6.5. Расчет (обоснование) расходов на оплату работ, услуг по содержанию имущества (225)</t>
  </si>
  <si>
    <t>Объект</t>
  </si>
  <si>
    <t>Количество работ (услуг)</t>
  </si>
  <si>
    <t>Стоимость работ (услуг), руб.</t>
  </si>
  <si>
    <t>Техобслуживание охранной сигн.</t>
  </si>
  <si>
    <t>Школа,доу</t>
  </si>
  <si>
    <t>Техобслуживание пожарной сигн.</t>
  </si>
  <si>
    <t>Дезинфекция, дератизация</t>
  </si>
  <si>
    <t>Содержание в чистоте помещений</t>
  </si>
  <si>
    <t>6.6. Расчет (обоснование) расходов на оплату прочих работ, услуг (226)</t>
  </si>
  <si>
    <t>Количество договоров</t>
  </si>
  <si>
    <t>Стоимость услуги, руб.</t>
  </si>
  <si>
    <t>Услуга вневедомственной охраны</t>
  </si>
  <si>
    <t>Х</t>
  </si>
  <si>
    <t>6.7. Расчет (обоснование) расходов на приобретение основных средств и материальных запасов (340)</t>
  </si>
  <si>
    <t>Количество</t>
  </si>
  <si>
    <t>Средняя стоимость, руб.</t>
  </si>
  <si>
    <t>Электроснабжение</t>
  </si>
  <si>
    <t>Теплоснабжение</t>
  </si>
  <si>
    <t>Водоотведение</t>
  </si>
  <si>
    <t>в том числе:</t>
  </si>
  <si>
    <t>Техобслуживание стрельца-монит</t>
  </si>
  <si>
    <t>Производственный контроль</t>
  </si>
  <si>
    <t>Откачка канализации</t>
  </si>
  <si>
    <t>Бюджет</t>
  </si>
  <si>
    <t>Проживание</t>
  </si>
  <si>
    <t>Директор МБОУ «Курманаевская оош» НМР</t>
  </si>
  <si>
    <t>На ЭЦП</t>
  </si>
  <si>
    <t>Техобслуживание видеонабюдения</t>
  </si>
  <si>
    <t>Школа</t>
  </si>
  <si>
    <t>Командировочные</t>
  </si>
  <si>
    <t>Резерв зарплаты</t>
  </si>
  <si>
    <t>___________________Г.И. Бильданова</t>
  </si>
  <si>
    <r>
      <t>Источник финансового обеспечения_______</t>
    </r>
    <r>
      <rPr>
        <u/>
        <sz val="13.5"/>
        <color rgb="FF333333"/>
        <rFont val="Times New Roman"/>
        <family val="1"/>
        <charset val="204"/>
      </rPr>
      <t>Иные</t>
    </r>
  </si>
  <si>
    <t>Приобретение счетчика воды</t>
  </si>
  <si>
    <t>Регистр на бирж площадке</t>
  </si>
  <si>
    <t>Посуда</t>
  </si>
  <si>
    <t>Монтаж КТС</t>
  </si>
  <si>
    <t>Приобретение</t>
  </si>
  <si>
    <t>РАСЧЕТЫ (ОБОСНОВАНИЯ) К ПЛАНУ ФИНАНСОВО-ХОЗЯЙСТВЕННОЙ ДЕЯТЕЛЬНОСТИ ГОСУДАРСТВЕННОГО УЧРЕЖДЕНИЯ (доход по внебюджетной деятельности)</t>
  </si>
  <si>
    <t>РАСЧЕТЫ (ОБОСНОВАНИЯ) К ПЛАНУ ФИНАНСОВО-ХОЗЯЙСТВЕННОЙ ДЕЯТЕЛЬНОСТИ ГОСУДАРСТВЕННОГО УЧРЕЖДЕНИЯ (расход по внебюджетной деятельности)</t>
  </si>
  <si>
    <t>Выплата по внебюджетной деятельности</t>
  </si>
  <si>
    <t>РАСЧЕТЫ (ОБОСНОВАНИЯ) К ПЛАНУ ФИНАНСОВО-ХОЗЯЙСТВЕННОЙ ДЕЯТЕЛЬНОСТИ ГОСУДАРСТВЕННОГО УЧРЕЖДЕНИЯ (по доходам)</t>
  </si>
  <si>
    <t>РАСЧЕТЫ (ОБОСНОВАНИЯ) К ПЛАНУ ФИНАНСОВО-ХОЗЯЙСТВЕННОЙ ДЕЯТЕЛЬНОСТИ ГОСУДАРСТВЕННОГО УЧРЕЖДЕНИЯ (по расходам)</t>
  </si>
  <si>
    <t>Вывох ТКО</t>
  </si>
  <si>
    <t>Зарядка огнетушителей</t>
  </si>
  <si>
    <t>Питание</t>
  </si>
  <si>
    <t>Прочие</t>
  </si>
  <si>
    <t>Субвенция на учебники</t>
  </si>
  <si>
    <t>Канцтовары,хозтовары, моющие</t>
  </si>
  <si>
    <t>Моющие</t>
  </si>
  <si>
    <t>Канцтовары</t>
  </si>
  <si>
    <t>РАСЧЕТЫ (ОБОСНОВАНИЯ) К ПЛАНУ ФИНАНСОВО-ХОЗЯЙСТВЕННОЙ ДЕЯТЕЛЬНОСТИ ГОСУДАРСТВЕННОГО УЧРЕЖДЕНИЯ (иные доход)</t>
  </si>
  <si>
    <t>Прочие расходы по безвозмездным перечисл</t>
  </si>
  <si>
    <t>По РИК для оплаты работ по смене места расположения котельной</t>
  </si>
  <si>
    <t>По РИК № 272-р от 05.05.2023 для оплаты стоимости проведения обследования</t>
  </si>
  <si>
    <t>РАСЧЕТЫ (ОБОСНОВАНИЯ) К ПЛАНУ ФИНАНСОВО-ХОЗЯЙСТВЕННОЙ ДЕЯТЕЛЬНОСТИ ГОСУДАРСТВЕННОГО УЧРЕЖДЕНИЯ (иные расход)</t>
  </si>
  <si>
    <t>Текущий ремонт</t>
  </si>
  <si>
    <t xml:space="preserve">на 01.02.2024 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</si>
</sst>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charset val="204"/>
      <scheme val="minor"/>
    </font>
    <font>
      <i/>
      <sz val="13.5"/>
      <color rgb="FF333333"/>
      <name val="Times New Roman"/>
      <family val="1"/>
      <charset val="204"/>
    </font>
    <font>
      <sz val="13.5"/>
      <color rgb="FF333333"/>
      <name val="Times New Roman"/>
      <family val="1"/>
      <charset val="204"/>
    </font>
    <font>
      <b/>
      <sz val="14"/>
      <color rgb="FF333333"/>
      <name val="Times New Roman"/>
      <family val="1"/>
      <charset val="204"/>
    </font>
    <font>
      <u/>
      <sz val="13.5"/>
      <color rgb="FF333333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name val="Arial"/>
      <family val="2"/>
      <charset val="204"/>
    </font>
    <font>
      <sz val="7"/>
      <color rgb="FF000000"/>
      <name val="Tahoma"/>
      <family val="2"/>
      <charset val="204"/>
    </font>
    <font>
      <sz val="8"/>
      <color rgb="FF000000"/>
      <name val="Tahoma"/>
      <family val="2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9">
    <border>
      <left/>
      <right/>
      <top/>
      <bottom/>
      <diagonal/>
    </border>
    <border>
      <left style="medium">
        <color rgb="FF333333"/>
      </left>
      <right style="medium">
        <color rgb="FF333333"/>
      </right>
      <top style="medium">
        <color rgb="FF333333"/>
      </top>
      <bottom style="medium">
        <color rgb="FF333333"/>
      </bottom>
      <diagonal/>
    </border>
    <border>
      <left style="medium">
        <color rgb="FF333333"/>
      </left>
      <right style="medium">
        <color rgb="FF333333"/>
      </right>
      <top style="medium">
        <color rgb="FF333333"/>
      </top>
      <bottom/>
      <diagonal/>
    </border>
    <border>
      <left style="medium">
        <color rgb="FF333333"/>
      </left>
      <right style="medium">
        <color rgb="FF333333"/>
      </right>
      <top/>
      <bottom/>
      <diagonal/>
    </border>
    <border>
      <left style="medium">
        <color rgb="FF333333"/>
      </left>
      <right style="medium">
        <color rgb="FF333333"/>
      </right>
      <top/>
      <bottom style="medium">
        <color rgb="FF333333"/>
      </bottom>
      <diagonal/>
    </border>
    <border>
      <left/>
      <right style="medium">
        <color rgb="FF333333"/>
      </right>
      <top style="medium">
        <color rgb="FF333333"/>
      </top>
      <bottom style="medium">
        <color rgb="FF333333"/>
      </bottom>
      <diagonal/>
    </border>
    <border>
      <left/>
      <right style="medium">
        <color rgb="FF333333"/>
      </right>
      <top style="medium">
        <color rgb="FF333333"/>
      </top>
      <bottom/>
      <diagonal/>
    </border>
    <border>
      <left/>
      <right style="medium">
        <color rgb="FF333333"/>
      </right>
      <top/>
      <bottom/>
      <diagonal/>
    </border>
    <border>
      <left/>
      <right style="medium">
        <color rgb="FF333333"/>
      </right>
      <top/>
      <bottom style="medium">
        <color rgb="FF333333"/>
      </bottom>
      <diagonal/>
    </border>
    <border>
      <left/>
      <right/>
      <top style="medium">
        <color rgb="FF333333"/>
      </top>
      <bottom style="medium">
        <color rgb="FF333333"/>
      </bottom>
      <diagonal/>
    </border>
    <border>
      <left/>
      <right/>
      <top/>
      <bottom style="medium">
        <color rgb="FF333333"/>
      </bottom>
      <diagonal/>
    </border>
    <border>
      <left style="medium">
        <color rgb="FF333333"/>
      </left>
      <right/>
      <top/>
      <bottom style="medium">
        <color rgb="FF333333"/>
      </bottom>
      <diagonal/>
    </border>
    <border>
      <left style="medium">
        <color rgb="FF333333"/>
      </left>
      <right/>
      <top style="medium">
        <color rgb="FF333333"/>
      </top>
      <bottom style="medium">
        <color rgb="FF333333"/>
      </bottom>
      <diagonal/>
    </border>
    <border>
      <left/>
      <right/>
      <top style="medium">
        <color rgb="FF333333"/>
      </top>
      <bottom/>
      <diagonal/>
    </border>
    <border>
      <left style="medium">
        <color rgb="FF333333"/>
      </left>
      <right/>
      <top style="medium">
        <color rgb="FF333333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rgb="FF333333"/>
      </top>
      <bottom style="medium">
        <color rgb="FF333333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333333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rgb="FF333333"/>
      </right>
      <top style="medium">
        <color indexed="64"/>
      </top>
      <bottom style="medium">
        <color indexed="64"/>
      </bottom>
      <diagonal/>
    </border>
    <border>
      <left style="medium">
        <color rgb="FF333333"/>
      </left>
      <right/>
      <top/>
      <bottom/>
      <diagonal/>
    </border>
    <border>
      <left style="medium">
        <color rgb="FF333333"/>
      </left>
      <right/>
      <top style="medium">
        <color rgb="FF333333"/>
      </top>
      <bottom style="medium">
        <color indexed="64"/>
      </bottom>
      <diagonal/>
    </border>
    <border>
      <left/>
      <right/>
      <top style="medium">
        <color rgb="FF333333"/>
      </top>
      <bottom style="medium">
        <color indexed="64"/>
      </bottom>
      <diagonal/>
    </border>
    <border>
      <left/>
      <right style="medium">
        <color rgb="FF333333"/>
      </right>
      <top style="medium">
        <color rgb="FF333333"/>
      </top>
      <bottom style="medium">
        <color indexed="64"/>
      </bottom>
      <diagonal/>
    </border>
    <border>
      <left style="medium">
        <color indexed="64"/>
      </left>
      <right/>
      <top style="medium">
        <color rgb="FF333333"/>
      </top>
      <bottom style="medium">
        <color rgb="FF333333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rgb="FFEDEDED"/>
      </right>
      <top/>
      <bottom/>
      <diagonal/>
    </border>
    <border>
      <left/>
      <right style="medium">
        <color rgb="FFEDEDED"/>
      </right>
      <top style="dotted">
        <color rgb="FFBFB8B8"/>
      </top>
      <bottom/>
      <diagonal/>
    </border>
    <border>
      <left/>
      <right/>
      <top style="dotted">
        <color rgb="FFBFB8B8"/>
      </top>
      <bottom/>
      <diagonal/>
    </border>
    <border>
      <left/>
      <right style="medium">
        <color rgb="FFEDEDED"/>
      </right>
      <top style="dotted">
        <color rgb="FFBFB8B8"/>
      </top>
      <bottom style="dotted">
        <color rgb="FFBFB8B8"/>
      </bottom>
      <diagonal/>
    </border>
    <border>
      <left/>
      <right/>
      <top style="dotted">
        <color rgb="FFBFB8B8"/>
      </top>
      <bottom style="dotted">
        <color rgb="FFBFB8B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rgb="FF333333"/>
      </right>
      <top style="medium">
        <color rgb="FF333333"/>
      </top>
      <bottom style="thin">
        <color indexed="64"/>
      </bottom>
      <diagonal/>
    </border>
    <border>
      <left style="medium">
        <color indexed="64"/>
      </left>
      <right/>
      <top style="medium">
        <color rgb="FF333333"/>
      </top>
      <bottom style="thin">
        <color indexed="64"/>
      </bottom>
      <diagonal/>
    </border>
    <border>
      <left style="medium">
        <color rgb="FF333333"/>
      </left>
      <right/>
      <top style="thin">
        <color indexed="64"/>
      </top>
      <bottom style="medium">
        <color rgb="FF333333"/>
      </bottom>
      <diagonal/>
    </border>
    <border>
      <left/>
      <right style="medium">
        <color rgb="FF333333"/>
      </right>
      <top style="thin">
        <color indexed="64"/>
      </top>
      <bottom style="medium">
        <color rgb="FF333333"/>
      </bottom>
      <diagonal/>
    </border>
    <border>
      <left/>
      <right/>
      <top style="thin">
        <color indexed="64"/>
      </top>
      <bottom style="medium">
        <color rgb="FF333333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333333"/>
      </left>
      <right/>
      <top style="medium">
        <color indexed="64"/>
      </top>
      <bottom style="medium">
        <color rgb="FF333333"/>
      </bottom>
      <diagonal/>
    </border>
    <border>
      <left/>
      <right style="medium">
        <color rgb="FF333333"/>
      </right>
      <top style="medium">
        <color indexed="64"/>
      </top>
      <bottom style="medium">
        <color rgb="FF333333"/>
      </bottom>
      <diagonal/>
    </border>
    <border>
      <left/>
      <right/>
      <top style="medium">
        <color indexed="64"/>
      </top>
      <bottom style="medium">
        <color rgb="FF333333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232">
    <xf numFmtId="0" fontId="0" fillId="0" borderId="0" xfId="0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2" fillId="0" borderId="0" xfId="0" applyFont="1"/>
    <xf numFmtId="0" fontId="5" fillId="0" borderId="8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4" xfId="0" applyFont="1" applyBorder="1" applyAlignment="1">
      <alignment wrapText="1"/>
    </xf>
    <xf numFmtId="0" fontId="6" fillId="0" borderId="8" xfId="0" applyFont="1" applyBorder="1" applyAlignment="1">
      <alignment horizontal="center" wrapText="1"/>
    </xf>
    <xf numFmtId="0" fontId="7" fillId="0" borderId="1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4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8" xfId="0" applyFont="1" applyBorder="1" applyAlignment="1">
      <alignment wrapText="1"/>
    </xf>
    <xf numFmtId="0" fontId="5" fillId="0" borderId="0" xfId="0" applyFont="1" applyAlignment="1">
      <alignment wrapText="1"/>
    </xf>
    <xf numFmtId="0" fontId="6" fillId="0" borderId="0" xfId="0" applyFont="1" applyAlignment="1">
      <alignment horizontal="center" wrapText="1"/>
    </xf>
    <xf numFmtId="0" fontId="7" fillId="0" borderId="12" xfId="0" applyFont="1" applyBorder="1" applyAlignment="1">
      <alignment wrapText="1"/>
    </xf>
    <xf numFmtId="0" fontId="7" fillId="0" borderId="12" xfId="0" applyFont="1" applyBorder="1" applyAlignment="1">
      <alignment horizontal="center" wrapText="1"/>
    </xf>
    <xf numFmtId="0" fontId="7" fillId="0" borderId="4" xfId="0" applyFont="1" applyBorder="1" applyAlignment="1">
      <alignment wrapText="1"/>
    </xf>
    <xf numFmtId="0" fontId="8" fillId="0" borderId="8" xfId="0" applyFont="1" applyBorder="1" applyAlignment="1">
      <alignment wrapText="1"/>
    </xf>
    <xf numFmtId="0" fontId="7" fillId="0" borderId="7" xfId="0" applyFont="1" applyBorder="1" applyAlignment="1">
      <alignment horizontal="center" wrapText="1"/>
    </xf>
    <xf numFmtId="0" fontId="8" fillId="0" borderId="4" xfId="0" applyFont="1" applyBorder="1" applyAlignment="1">
      <alignment wrapText="1"/>
    </xf>
    <xf numFmtId="0" fontId="7" fillId="0" borderId="13" xfId="0" applyFont="1" applyBorder="1" applyAlignment="1">
      <alignment horizontal="left" wrapText="1"/>
    </xf>
    <xf numFmtId="0" fontId="7" fillId="0" borderId="0" xfId="0" applyFont="1" applyAlignment="1">
      <alignment wrapText="1"/>
    </xf>
    <xf numFmtId="0" fontId="7" fillId="0" borderId="13" xfId="0" applyFont="1" applyBorder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0" fontId="7" fillId="0" borderId="21" xfId="0" applyFont="1" applyBorder="1" applyAlignment="1">
      <alignment horizontal="center" wrapText="1"/>
    </xf>
    <xf numFmtId="0" fontId="8" fillId="0" borderId="0" xfId="0" applyFont="1"/>
    <xf numFmtId="0" fontId="8" fillId="0" borderId="11" xfId="0" applyFont="1" applyBorder="1" applyAlignment="1">
      <alignment wrapText="1"/>
    </xf>
    <xf numFmtId="0" fontId="8" fillId="0" borderId="0" xfId="0" applyFont="1" applyAlignment="1">
      <alignment wrapText="1"/>
    </xf>
    <xf numFmtId="0" fontId="5" fillId="0" borderId="3" xfId="0" applyFont="1" applyBorder="1" applyAlignment="1">
      <alignment wrapText="1"/>
    </xf>
    <xf numFmtId="4" fontId="6" fillId="0" borderId="8" xfId="0" applyNumberFormat="1" applyFont="1" applyBorder="1" applyAlignment="1">
      <alignment horizontal="center" wrapText="1"/>
    </xf>
    <xf numFmtId="4" fontId="10" fillId="0" borderId="8" xfId="0" applyNumberFormat="1" applyFont="1" applyBorder="1" applyAlignment="1">
      <alignment horizontal="center" wrapText="1"/>
    </xf>
    <xf numFmtId="0" fontId="5" fillId="0" borderId="0" xfId="0" applyFont="1" applyAlignment="1">
      <alignment horizontal="right" wrapText="1"/>
    </xf>
    <xf numFmtId="0" fontId="6" fillId="0" borderId="7" xfId="0" applyFont="1" applyBorder="1" applyAlignment="1">
      <alignment horizontal="center" wrapText="1"/>
    </xf>
    <xf numFmtId="4" fontId="6" fillId="0" borderId="7" xfId="0" applyNumberFormat="1" applyFont="1" applyBorder="1" applyAlignment="1">
      <alignment horizontal="center" wrapText="1"/>
    </xf>
    <xf numFmtId="0" fontId="5" fillId="0" borderId="19" xfId="0" applyFont="1" applyBorder="1" applyAlignment="1">
      <alignment wrapText="1"/>
    </xf>
    <xf numFmtId="4" fontId="5" fillId="0" borderId="19" xfId="0" applyNumberFormat="1" applyFont="1" applyBorder="1" applyAlignment="1">
      <alignment wrapText="1"/>
    </xf>
    <xf numFmtId="2" fontId="9" fillId="0" borderId="8" xfId="0" applyNumberFormat="1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2" fontId="8" fillId="0" borderId="8" xfId="0" applyNumberFormat="1" applyFont="1" applyBorder="1" applyAlignment="1">
      <alignment wrapText="1"/>
    </xf>
    <xf numFmtId="2" fontId="7" fillId="0" borderId="8" xfId="0" applyNumberFormat="1" applyFont="1" applyBorder="1" applyAlignment="1">
      <alignment wrapText="1"/>
    </xf>
    <xf numFmtId="0" fontId="7" fillId="0" borderId="11" xfId="0" applyFont="1" applyBorder="1" applyAlignment="1">
      <alignment wrapText="1"/>
    </xf>
    <xf numFmtId="0" fontId="7" fillId="0" borderId="27" xfId="0" applyFont="1" applyBorder="1" applyAlignment="1">
      <alignment horizontal="center" wrapText="1"/>
    </xf>
    <xf numFmtId="2" fontId="8" fillId="0" borderId="0" xfId="0" applyNumberFormat="1" applyFont="1"/>
    <xf numFmtId="4" fontId="8" fillId="0" borderId="0" xfId="0" applyNumberFormat="1" applyFont="1"/>
    <xf numFmtId="0" fontId="7" fillId="0" borderId="22" xfId="0" applyFont="1" applyBorder="1" applyAlignment="1">
      <alignment wrapText="1"/>
    </xf>
    <xf numFmtId="0" fontId="7" fillId="0" borderId="28" xfId="0" applyFont="1" applyBorder="1" applyAlignment="1">
      <alignment wrapText="1"/>
    </xf>
    <xf numFmtId="4" fontId="12" fillId="0" borderId="0" xfId="0" applyNumberFormat="1" applyFont="1"/>
    <xf numFmtId="4" fontId="12" fillId="3" borderId="29" xfId="0" applyNumberFormat="1" applyFont="1" applyFill="1" applyBorder="1" applyAlignment="1">
      <alignment horizontal="right" vertical="center"/>
    </xf>
    <xf numFmtId="0" fontId="12" fillId="3" borderId="29" xfId="0" applyFont="1" applyFill="1" applyBorder="1" applyAlignment="1">
      <alignment vertical="top" wrapText="1"/>
    </xf>
    <xf numFmtId="4" fontId="0" fillId="0" borderId="28" xfId="0" applyNumberFormat="1" applyFill="1" applyBorder="1"/>
    <xf numFmtId="0" fontId="12" fillId="0" borderId="30" xfId="0" applyFont="1" applyFill="1" applyBorder="1" applyAlignment="1">
      <alignment horizontal="right" vertical="center"/>
    </xf>
    <xf numFmtId="0" fontId="12" fillId="0" borderId="31" xfId="0" applyFont="1" applyFill="1" applyBorder="1" applyAlignment="1">
      <alignment vertical="top" wrapText="1"/>
    </xf>
    <xf numFmtId="4" fontId="13" fillId="3" borderId="29" xfId="0" applyNumberFormat="1" applyFont="1" applyFill="1" applyBorder="1" applyAlignment="1">
      <alignment horizontal="right" vertical="center"/>
    </xf>
    <xf numFmtId="0" fontId="13" fillId="3" borderId="29" xfId="0" applyFont="1" applyFill="1" applyBorder="1" applyAlignment="1">
      <alignment vertical="top" wrapText="1"/>
    </xf>
    <xf numFmtId="4" fontId="13" fillId="0" borderId="0" xfId="0" applyNumberFormat="1" applyFont="1"/>
    <xf numFmtId="0" fontId="7" fillId="0" borderId="12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8" fillId="0" borderId="4" xfId="0" applyFont="1" applyBorder="1" applyAlignment="1">
      <alignment wrapText="1"/>
    </xf>
    <xf numFmtId="0" fontId="7" fillId="0" borderId="13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5" fillId="0" borderId="8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0" fontId="7" fillId="0" borderId="13" xfId="0" applyFont="1" applyBorder="1" applyAlignment="1">
      <alignment horizontal="left" wrapText="1"/>
    </xf>
    <xf numFmtId="4" fontId="13" fillId="2" borderId="32" xfId="0" applyNumberFormat="1" applyFont="1" applyFill="1" applyBorder="1" applyAlignment="1">
      <alignment horizontal="right" vertical="center"/>
    </xf>
    <xf numFmtId="0" fontId="13" fillId="2" borderId="33" xfId="0" applyFont="1" applyFill="1" applyBorder="1" applyAlignment="1">
      <alignment vertical="top" wrapText="1"/>
    </xf>
    <xf numFmtId="0" fontId="13" fillId="0" borderId="0" xfId="0" applyFont="1"/>
    <xf numFmtId="4" fontId="13" fillId="2" borderId="30" xfId="0" applyNumberFormat="1" applyFont="1" applyFill="1" applyBorder="1" applyAlignment="1">
      <alignment horizontal="right" vertical="center"/>
    </xf>
    <xf numFmtId="0" fontId="13" fillId="2" borderId="31" xfId="0" applyFont="1" applyFill="1" applyBorder="1" applyAlignment="1">
      <alignment vertical="top" wrapText="1"/>
    </xf>
    <xf numFmtId="0" fontId="7" fillId="0" borderId="12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8" fillId="0" borderId="4" xfId="0" applyFont="1" applyBorder="1" applyAlignment="1">
      <alignment wrapText="1"/>
    </xf>
    <xf numFmtId="0" fontId="7" fillId="0" borderId="13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5" fillId="0" borderId="8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0" fontId="7" fillId="0" borderId="13" xfId="0" applyFont="1" applyBorder="1" applyAlignment="1">
      <alignment horizontal="left" wrapText="1"/>
    </xf>
    <xf numFmtId="0" fontId="6" fillId="0" borderId="8" xfId="0" applyFont="1" applyBorder="1" applyAlignment="1">
      <alignment horizontal="center" wrapText="1"/>
    </xf>
    <xf numFmtId="0" fontId="5" fillId="0" borderId="19" xfId="0" applyFont="1" applyBorder="1" applyAlignment="1">
      <alignment horizontal="center" wrapText="1"/>
    </xf>
    <xf numFmtId="4" fontId="6" fillId="0" borderId="8" xfId="0" applyNumberFormat="1" applyFont="1" applyBorder="1" applyAlignment="1">
      <alignment horizontal="center" wrapText="1"/>
    </xf>
    <xf numFmtId="0" fontId="7" fillId="0" borderId="12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13" xfId="0" applyFont="1" applyBorder="1" applyAlignment="1">
      <alignment horizontal="left" wrapText="1"/>
    </xf>
    <xf numFmtId="0" fontId="7" fillId="0" borderId="19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5" fillId="0" borderId="19" xfId="0" applyFont="1" applyBorder="1" applyAlignment="1">
      <alignment horizontal="center" wrapText="1"/>
    </xf>
    <xf numFmtId="0" fontId="8" fillId="0" borderId="4" xfId="0" applyFont="1" applyBorder="1" applyAlignment="1">
      <alignment wrapText="1"/>
    </xf>
    <xf numFmtId="0" fontId="7" fillId="0" borderId="13" xfId="0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4" fontId="6" fillId="0" borderId="8" xfId="0" applyNumberFormat="1" applyFont="1" applyBorder="1" applyAlignment="1">
      <alignment horizontal="center" wrapText="1"/>
    </xf>
    <xf numFmtId="4" fontId="14" fillId="0" borderId="34" xfId="0" applyNumberFormat="1" applyFont="1" applyFill="1" applyBorder="1"/>
    <xf numFmtId="2" fontId="14" fillId="0" borderId="28" xfId="1" applyNumberFormat="1" applyFont="1" applyFill="1" applyBorder="1" applyAlignment="1">
      <alignment wrapText="1"/>
    </xf>
    <xf numFmtId="0" fontId="8" fillId="0" borderId="12" xfId="0" applyFont="1" applyBorder="1" applyAlignment="1">
      <alignment horizontal="center" wrapText="1"/>
    </xf>
    <xf numFmtId="0" fontId="8" fillId="0" borderId="5" xfId="0" applyFont="1" applyBorder="1" applyAlignment="1">
      <alignment horizontal="center" wrapText="1"/>
    </xf>
    <xf numFmtId="4" fontId="6" fillId="0" borderId="12" xfId="0" applyNumberFormat="1" applyFont="1" applyBorder="1" applyAlignment="1">
      <alignment horizontal="center" wrapText="1"/>
    </xf>
    <xf numFmtId="4" fontId="6" fillId="0" borderId="5" xfId="0" applyNumberFormat="1" applyFont="1" applyBorder="1" applyAlignment="1">
      <alignment horizontal="center" wrapText="1"/>
    </xf>
    <xf numFmtId="4" fontId="6" fillId="0" borderId="14" xfId="0" applyNumberFormat="1" applyFont="1" applyBorder="1" applyAlignment="1">
      <alignment horizontal="center" wrapText="1"/>
    </xf>
    <xf numFmtId="4" fontId="6" fillId="0" borderId="6" xfId="0" applyNumberFormat="1" applyFont="1" applyBorder="1" applyAlignment="1">
      <alignment horizontal="center" wrapText="1"/>
    </xf>
    <xf numFmtId="4" fontId="6" fillId="0" borderId="20" xfId="0" applyNumberFormat="1" applyFont="1" applyBorder="1" applyAlignment="1">
      <alignment horizontal="center" wrapText="1"/>
    </xf>
    <xf numFmtId="4" fontId="6" fillId="0" borderId="16" xfId="0" applyNumberFormat="1" applyFont="1" applyBorder="1" applyAlignment="1">
      <alignment horizontal="center" wrapText="1"/>
    </xf>
    <xf numFmtId="0" fontId="7" fillId="0" borderId="12" xfId="0" applyFont="1" applyBorder="1" applyAlignment="1">
      <alignment horizontal="center" wrapText="1"/>
    </xf>
    <xf numFmtId="0" fontId="7" fillId="0" borderId="9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7" fillId="0" borderId="12" xfId="0" applyFont="1" applyBorder="1" applyAlignment="1">
      <alignment horizontal="left" wrapText="1"/>
    </xf>
    <xf numFmtId="0" fontId="7" fillId="0" borderId="9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7" fillId="0" borderId="23" xfId="0" applyFont="1" applyBorder="1" applyAlignment="1">
      <alignment horizontal="left" wrapText="1"/>
    </xf>
    <xf numFmtId="0" fontId="7" fillId="0" borderId="24" xfId="0" applyFont="1" applyBorder="1" applyAlignment="1">
      <alignment horizontal="left" wrapText="1"/>
    </xf>
    <xf numFmtId="0" fontId="7" fillId="0" borderId="25" xfId="0" applyFont="1" applyBorder="1" applyAlignment="1">
      <alignment horizontal="left" wrapText="1"/>
    </xf>
    <xf numFmtId="0" fontId="7" fillId="0" borderId="15" xfId="0" applyFont="1" applyBorder="1" applyAlignment="1">
      <alignment horizontal="left" wrapText="1"/>
    </xf>
    <xf numFmtId="0" fontId="7" fillId="0" borderId="18" xfId="0" applyFont="1" applyBorder="1" applyAlignment="1">
      <alignment horizontal="left" wrapText="1"/>
    </xf>
    <xf numFmtId="0" fontId="7" fillId="0" borderId="19" xfId="0" applyFont="1" applyBorder="1" applyAlignment="1">
      <alignment horizontal="left" wrapText="1"/>
    </xf>
    <xf numFmtId="0" fontId="7" fillId="0" borderId="23" xfId="0" applyFont="1" applyBorder="1" applyAlignment="1">
      <alignment horizontal="center" wrapText="1"/>
    </xf>
    <xf numFmtId="0" fontId="7" fillId="0" borderId="25" xfId="0" applyFont="1" applyBorder="1" applyAlignment="1">
      <alignment horizontal="center" wrapText="1"/>
    </xf>
    <xf numFmtId="0" fontId="7" fillId="0" borderId="20" xfId="0" applyFont="1" applyBorder="1" applyAlignment="1">
      <alignment horizontal="center" wrapText="1"/>
    </xf>
    <xf numFmtId="0" fontId="7" fillId="0" borderId="16" xfId="0" applyFont="1" applyBorder="1" applyAlignment="1">
      <alignment horizontal="center" wrapText="1"/>
    </xf>
    <xf numFmtId="2" fontId="7" fillId="0" borderId="12" xfId="0" applyNumberFormat="1" applyFont="1" applyBorder="1" applyAlignment="1">
      <alignment horizontal="center" wrapText="1"/>
    </xf>
    <xf numFmtId="2" fontId="7" fillId="0" borderId="5" xfId="0" applyNumberFormat="1" applyFont="1" applyBorder="1" applyAlignment="1">
      <alignment horizontal="center" wrapText="1"/>
    </xf>
    <xf numFmtId="0" fontId="7" fillId="0" borderId="19" xfId="0" applyFont="1" applyBorder="1" applyAlignment="1">
      <alignment horizontal="center" wrapText="1"/>
    </xf>
    <xf numFmtId="0" fontId="7" fillId="0" borderId="41" xfId="0" applyFont="1" applyBorder="1" applyAlignment="1">
      <alignment horizontal="center" wrapText="1"/>
    </xf>
    <xf numFmtId="0" fontId="7" fillId="0" borderId="42" xfId="0" applyFont="1" applyBorder="1" applyAlignment="1">
      <alignment horizontal="center" wrapText="1"/>
    </xf>
    <xf numFmtId="0" fontId="7" fillId="0" borderId="41" xfId="0" applyFont="1" applyBorder="1" applyAlignment="1">
      <alignment horizontal="left" wrapText="1"/>
    </xf>
    <xf numFmtId="0" fontId="7" fillId="0" borderId="43" xfId="0" applyFont="1" applyBorder="1" applyAlignment="1">
      <alignment horizontal="left" wrapText="1"/>
    </xf>
    <xf numFmtId="0" fontId="7" fillId="0" borderId="42" xfId="0" applyFont="1" applyBorder="1" applyAlignment="1">
      <alignment horizontal="left" wrapText="1"/>
    </xf>
    <xf numFmtId="0" fontId="7" fillId="0" borderId="28" xfId="0" applyFont="1" applyBorder="1" applyAlignment="1">
      <alignment horizontal="center" wrapText="1"/>
    </xf>
    <xf numFmtId="0" fontId="7" fillId="0" borderId="34" xfId="0" applyFont="1" applyBorder="1" applyAlignment="1">
      <alignment horizontal="center" wrapText="1"/>
    </xf>
    <xf numFmtId="0" fontId="7" fillId="0" borderId="35" xfId="0" applyFont="1" applyBorder="1" applyAlignment="1">
      <alignment horizontal="center" wrapText="1"/>
    </xf>
    <xf numFmtId="0" fontId="7" fillId="0" borderId="34" xfId="0" applyFont="1" applyBorder="1" applyAlignment="1">
      <alignment horizontal="left" wrapText="1"/>
    </xf>
    <xf numFmtId="0" fontId="7" fillId="0" borderId="44" xfId="0" applyFont="1" applyBorder="1" applyAlignment="1">
      <alignment horizontal="left" wrapText="1"/>
    </xf>
    <xf numFmtId="0" fontId="7" fillId="0" borderId="35" xfId="0" applyFont="1" applyBorder="1" applyAlignment="1">
      <alignment horizontal="left" wrapText="1"/>
    </xf>
    <xf numFmtId="0" fontId="5" fillId="0" borderId="12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5" fillId="0" borderId="12" xfId="0" applyFont="1" applyBorder="1" applyAlignment="1">
      <alignment horizontal="left" wrapText="1"/>
    </xf>
    <xf numFmtId="0" fontId="5" fillId="0" borderId="5" xfId="0" applyFont="1" applyBorder="1" applyAlignment="1">
      <alignment horizontal="left" wrapText="1"/>
    </xf>
    <xf numFmtId="0" fontId="5" fillId="0" borderId="14" xfId="0" applyFont="1" applyBorder="1" applyAlignment="1">
      <alignment horizontal="left" wrapText="1"/>
    </xf>
    <xf numFmtId="0" fontId="5" fillId="0" borderId="6" xfId="0" applyFont="1" applyBorder="1" applyAlignment="1">
      <alignment horizontal="left" wrapText="1"/>
    </xf>
    <xf numFmtId="2" fontId="8" fillId="0" borderId="12" xfId="0" applyNumberFormat="1" applyFont="1" applyBorder="1" applyAlignment="1">
      <alignment horizontal="center" wrapText="1"/>
    </xf>
    <xf numFmtId="2" fontId="8" fillId="0" borderId="5" xfId="0" applyNumberFormat="1" applyFont="1" applyBorder="1" applyAlignment="1">
      <alignment horizontal="center" wrapText="1"/>
    </xf>
    <xf numFmtId="0" fontId="7" fillId="0" borderId="14" xfId="0" applyFont="1" applyBorder="1" applyAlignment="1">
      <alignment horizontal="left" wrapText="1"/>
    </xf>
    <xf numFmtId="0" fontId="7" fillId="0" borderId="13" xfId="0" applyFont="1" applyBorder="1" applyAlignment="1">
      <alignment horizontal="left" wrapText="1"/>
    </xf>
    <xf numFmtId="0" fontId="7" fillId="0" borderId="6" xfId="0" applyFont="1" applyBorder="1" applyAlignment="1">
      <alignment horizontal="left" wrapText="1"/>
    </xf>
    <xf numFmtId="0" fontId="7" fillId="0" borderId="11" xfId="0" applyFont="1" applyBorder="1" applyAlignment="1">
      <alignment horizontal="left" wrapText="1"/>
    </xf>
    <xf numFmtId="0" fontId="7" fillId="0" borderId="10" xfId="0" applyFont="1" applyBorder="1" applyAlignment="1">
      <alignment horizontal="left" wrapText="1"/>
    </xf>
    <xf numFmtId="0" fontId="7" fillId="0" borderId="8" xfId="0" applyFont="1" applyBorder="1" applyAlignment="1">
      <alignment horizontal="left" wrapText="1"/>
    </xf>
    <xf numFmtId="0" fontId="2" fillId="0" borderId="9" xfId="0" applyFont="1" applyBorder="1" applyAlignment="1">
      <alignment horizontal="center" wrapText="1"/>
    </xf>
    <xf numFmtId="0" fontId="2" fillId="0" borderId="0" xfId="0" applyFont="1" applyAlignment="1">
      <alignment horizontal="left"/>
    </xf>
    <xf numFmtId="0" fontId="2" fillId="0" borderId="10" xfId="0" applyFont="1" applyBorder="1" applyAlignment="1">
      <alignment horizontal="center" wrapText="1"/>
    </xf>
    <xf numFmtId="0" fontId="7" fillId="0" borderId="36" xfId="0" applyFont="1" applyBorder="1" applyAlignment="1">
      <alignment horizontal="left" wrapText="1"/>
    </xf>
    <xf numFmtId="0" fontId="7" fillId="0" borderId="37" xfId="0" applyFont="1" applyBorder="1" applyAlignment="1">
      <alignment horizontal="left" wrapText="1"/>
    </xf>
    <xf numFmtId="0" fontId="7" fillId="0" borderId="38" xfId="0" applyFont="1" applyBorder="1" applyAlignment="1">
      <alignment horizontal="left" wrapText="1"/>
    </xf>
    <xf numFmtId="0" fontId="7" fillId="0" borderId="40" xfId="0" applyFont="1" applyBorder="1" applyAlignment="1">
      <alignment horizontal="center" wrapText="1"/>
    </xf>
    <xf numFmtId="0" fontId="7" fillId="0" borderId="39" xfId="0" applyFont="1" applyBorder="1" applyAlignment="1">
      <alignment horizontal="center" wrapText="1"/>
    </xf>
    <xf numFmtId="0" fontId="7" fillId="0" borderId="14" xfId="0" applyFont="1" applyBorder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16" xfId="0" applyFont="1" applyBorder="1" applyAlignment="1">
      <alignment horizontal="left" wrapText="1"/>
    </xf>
    <xf numFmtId="0" fontId="7" fillId="0" borderId="15" xfId="0" applyFont="1" applyBorder="1" applyAlignment="1">
      <alignment horizontal="center" wrapText="1"/>
    </xf>
    <xf numFmtId="0" fontId="7" fillId="0" borderId="18" xfId="0" applyFont="1" applyBorder="1" applyAlignment="1">
      <alignment horizontal="center" wrapText="1"/>
    </xf>
    <xf numFmtId="2" fontId="9" fillId="0" borderId="12" xfId="0" applyNumberFormat="1" applyFont="1" applyBorder="1" applyAlignment="1">
      <alignment horizontal="center" wrapText="1"/>
    </xf>
    <xf numFmtId="2" fontId="9" fillId="0" borderId="5" xfId="0" applyNumberFormat="1" applyFont="1" applyBorder="1" applyAlignment="1">
      <alignment horizontal="center" wrapText="1"/>
    </xf>
    <xf numFmtId="0" fontId="2" fillId="0" borderId="48" xfId="0" applyFont="1" applyBorder="1" applyAlignment="1">
      <alignment horizontal="center"/>
    </xf>
    <xf numFmtId="0" fontId="7" fillId="0" borderId="45" xfId="0" applyFont="1" applyBorder="1" applyAlignment="1">
      <alignment horizontal="center" wrapText="1"/>
    </xf>
    <xf numFmtId="0" fontId="7" fillId="0" borderId="46" xfId="0" applyFont="1" applyBorder="1" applyAlignment="1">
      <alignment horizontal="center" wrapText="1"/>
    </xf>
    <xf numFmtId="0" fontId="7" fillId="0" borderId="47" xfId="0" applyFont="1" applyBorder="1" applyAlignment="1">
      <alignment horizontal="center" wrapText="1"/>
    </xf>
    <xf numFmtId="0" fontId="8" fillId="0" borderId="23" xfId="0" applyFont="1" applyBorder="1" applyAlignment="1">
      <alignment horizontal="center" wrapText="1"/>
    </xf>
    <xf numFmtId="0" fontId="8" fillId="0" borderId="25" xfId="0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10" xfId="0" applyFont="1" applyBorder="1" applyAlignment="1">
      <alignment horizontal="left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7" fillId="0" borderId="16" xfId="0" applyFont="1" applyBorder="1" applyAlignment="1">
      <alignment horizontal="center"/>
    </xf>
    <xf numFmtId="0" fontId="7" fillId="0" borderId="17" xfId="0" applyFont="1" applyBorder="1" applyAlignment="1">
      <alignment horizontal="center" wrapText="1"/>
    </xf>
    <xf numFmtId="0" fontId="5" fillId="0" borderId="15" xfId="0" applyFont="1" applyBorder="1" applyAlignment="1">
      <alignment horizontal="center" wrapText="1"/>
    </xf>
    <xf numFmtId="0" fontId="5" fillId="0" borderId="18" xfId="0" applyFont="1" applyBorder="1" applyAlignment="1">
      <alignment horizontal="center" wrapText="1"/>
    </xf>
    <xf numFmtId="0" fontId="5" fillId="0" borderId="19" xfId="0" applyFont="1" applyBorder="1" applyAlignment="1">
      <alignment horizontal="center" wrapText="1"/>
    </xf>
    <xf numFmtId="0" fontId="8" fillId="0" borderId="2" xfId="0" applyFont="1" applyBorder="1" applyAlignment="1">
      <alignment wrapText="1"/>
    </xf>
    <xf numFmtId="0" fontId="8" fillId="0" borderId="4" xfId="0" applyFont="1" applyBorder="1" applyAlignment="1">
      <alignment wrapText="1"/>
    </xf>
    <xf numFmtId="0" fontId="7" fillId="0" borderId="13" xfId="0" applyFont="1" applyBorder="1" applyAlignment="1">
      <alignment horizontal="center" wrapText="1"/>
    </xf>
    <xf numFmtId="0" fontId="7" fillId="0" borderId="11" xfId="0" applyFont="1" applyBorder="1" applyAlignment="1">
      <alignment horizontal="center" wrapText="1"/>
    </xf>
    <xf numFmtId="0" fontId="7" fillId="0" borderId="10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8" fillId="0" borderId="12" xfId="0" applyFont="1" applyBorder="1" applyAlignment="1">
      <alignment horizontal="left" wrapText="1"/>
    </xf>
    <xf numFmtId="0" fontId="8" fillId="0" borderId="9" xfId="0" applyFont="1" applyBorder="1" applyAlignment="1">
      <alignment horizontal="left" wrapText="1"/>
    </xf>
    <xf numFmtId="0" fontId="8" fillId="0" borderId="5" xfId="0" applyFont="1" applyBorder="1" applyAlignment="1">
      <alignment horizontal="left" wrapText="1"/>
    </xf>
    <xf numFmtId="4" fontId="6" fillId="0" borderId="11" xfId="0" applyNumberFormat="1" applyFont="1" applyBorder="1" applyAlignment="1">
      <alignment horizontal="center" wrapText="1"/>
    </xf>
    <xf numFmtId="4" fontId="6" fillId="0" borderId="8" xfId="0" applyNumberFormat="1" applyFont="1" applyBorder="1" applyAlignment="1">
      <alignment horizontal="center" wrapText="1"/>
    </xf>
    <xf numFmtId="2" fontId="7" fillId="0" borderId="14" xfId="0" applyNumberFormat="1" applyFont="1" applyBorder="1" applyAlignment="1">
      <alignment horizontal="center" wrapText="1"/>
    </xf>
    <xf numFmtId="2" fontId="7" fillId="0" borderId="6" xfId="0" applyNumberFormat="1" applyFont="1" applyBorder="1" applyAlignment="1">
      <alignment horizontal="center" wrapText="1"/>
    </xf>
    <xf numFmtId="2" fontId="7" fillId="0" borderId="11" xfId="0" applyNumberFormat="1" applyFont="1" applyBorder="1" applyAlignment="1">
      <alignment horizontal="center" wrapText="1"/>
    </xf>
    <xf numFmtId="2" fontId="7" fillId="0" borderId="8" xfId="0" applyNumberFormat="1" applyFont="1" applyBorder="1" applyAlignment="1">
      <alignment horizontal="center" wrapText="1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center" wrapText="1"/>
    </xf>
    <xf numFmtId="0" fontId="5" fillId="0" borderId="14" xfId="0" applyFont="1" applyBorder="1" applyAlignment="1">
      <alignment horizontal="center" wrapText="1"/>
    </xf>
    <xf numFmtId="0" fontId="5" fillId="0" borderId="6" xfId="0" applyFont="1" applyBorder="1" applyAlignment="1">
      <alignment horizontal="center" wrapText="1"/>
    </xf>
    <xf numFmtId="0" fontId="5" fillId="0" borderId="22" xfId="0" applyFont="1" applyBorder="1" applyAlignment="1">
      <alignment horizontal="center" wrapText="1"/>
    </xf>
    <xf numFmtId="0" fontId="5" fillId="0" borderId="7" xfId="0" applyFont="1" applyBorder="1" applyAlignment="1">
      <alignment horizontal="center" wrapText="1"/>
    </xf>
    <xf numFmtId="0" fontId="5" fillId="0" borderId="11" xfId="0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5" fillId="0" borderId="9" xfId="0" applyFont="1" applyBorder="1" applyAlignment="1">
      <alignment horizontal="center" wrapText="1"/>
    </xf>
    <xf numFmtId="0" fontId="8" fillId="0" borderId="0" xfId="0" applyFont="1" applyAlignment="1">
      <alignment horizontal="center"/>
    </xf>
    <xf numFmtId="0" fontId="7" fillId="0" borderId="26" xfId="0" applyFont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0" fillId="0" borderId="9" xfId="0" applyBorder="1" applyAlignment="1">
      <alignment horizontal="left"/>
    </xf>
    <xf numFmtId="0" fontId="0" fillId="0" borderId="5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8" fillId="0" borderId="14" xfId="0" applyFont="1" applyBorder="1" applyAlignment="1">
      <alignment horizontal="center" wrapText="1"/>
    </xf>
    <xf numFmtId="0" fontId="8" fillId="0" borderId="6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0" fontId="6" fillId="0" borderId="6" xfId="0" applyFont="1" applyBorder="1" applyAlignment="1">
      <alignment horizontal="center" wrapText="1"/>
    </xf>
    <xf numFmtId="0" fontId="6" fillId="0" borderId="11" xfId="0" applyFont="1" applyBorder="1" applyAlignment="1">
      <alignment horizontal="center" wrapText="1"/>
    </xf>
    <xf numFmtId="0" fontId="6" fillId="0" borderId="8" xfId="0" applyFont="1" applyBorder="1" applyAlignment="1">
      <alignment horizontal="center" wrapText="1"/>
    </xf>
    <xf numFmtId="0" fontId="0" fillId="3" borderId="29" xfId="0" applyFill="1" applyBorder="1" applyAlignment="1">
      <alignment horizontal="right" vertical="top"/>
    </xf>
    <xf numFmtId="4" fontId="12" fillId="3" borderId="29" xfId="0" applyNumberFormat="1" applyFont="1" applyFill="1" applyBorder="1" applyAlignment="1">
      <alignment horizontal="right" vertical="top"/>
    </xf>
    <xf numFmtId="0" fontId="12" fillId="0" borderId="0" xfId="0" applyFont="1"/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30"/>
  <sheetViews>
    <sheetView topLeftCell="A113" workbookViewId="0">
      <selection activeCell="M24" sqref="M24"/>
    </sheetView>
  </sheetViews>
  <sheetFormatPr defaultColWidth="9.109375" defaultRowHeight="13.8"/>
  <cols>
    <col min="1" max="1" width="4.5546875" style="29" customWidth="1"/>
    <col min="2" max="2" width="12.44140625" style="29" customWidth="1"/>
    <col min="3" max="4" width="9.109375" style="29"/>
    <col min="5" max="5" width="11.6640625" style="29" bestFit="1" customWidth="1"/>
    <col min="6" max="7" width="9.109375" style="29"/>
    <col min="8" max="8" width="10.88671875" style="29" customWidth="1"/>
    <col min="9" max="9" width="8.109375" style="29" customWidth="1"/>
    <col min="10" max="10" width="11.88671875" style="29" customWidth="1"/>
    <col min="11" max="11" width="12.5546875" style="29" customWidth="1"/>
    <col min="12" max="12" width="1.21875" style="29" customWidth="1"/>
    <col min="13" max="13" width="9.109375" style="29"/>
    <col min="14" max="14" width="22.33203125" style="29" customWidth="1"/>
    <col min="15" max="16384" width="9.109375" style="29"/>
  </cols>
  <sheetData>
    <row r="1" spans="1:10" ht="17.25" customHeight="1">
      <c r="A1" s="204" t="s">
        <v>0</v>
      </c>
      <c r="B1" s="204"/>
      <c r="C1" s="204"/>
      <c r="D1" s="204"/>
      <c r="E1" s="204"/>
      <c r="F1" s="204"/>
      <c r="G1" s="204"/>
      <c r="H1" s="204"/>
      <c r="I1" s="204"/>
      <c r="J1" s="204"/>
    </row>
    <row r="2" spans="1:10" ht="17.25" customHeight="1">
      <c r="A2" s="204" t="s">
        <v>112</v>
      </c>
      <c r="B2" s="204"/>
      <c r="C2" s="204"/>
      <c r="D2" s="204"/>
      <c r="E2" s="204"/>
      <c r="F2" s="204"/>
      <c r="G2" s="204"/>
      <c r="H2" s="204"/>
      <c r="I2" s="204"/>
      <c r="J2" s="204"/>
    </row>
    <row r="3" spans="1:10" ht="17.25" customHeight="1">
      <c r="A3" s="204" t="s">
        <v>118</v>
      </c>
      <c r="B3" s="204"/>
      <c r="C3" s="204"/>
      <c r="D3" s="204"/>
      <c r="E3" s="204"/>
      <c r="F3" s="204"/>
      <c r="G3" s="204"/>
      <c r="H3" s="204"/>
      <c r="I3" s="204"/>
      <c r="J3" s="204"/>
    </row>
    <row r="4" spans="1:10" ht="18">
      <c r="A4" s="1"/>
      <c r="I4" s="216" t="s">
        <v>144</v>
      </c>
      <c r="J4" s="216"/>
    </row>
    <row r="5" spans="1:10" ht="58.5" customHeight="1">
      <c r="A5" s="205" t="s">
        <v>128</v>
      </c>
      <c r="B5" s="205"/>
      <c r="C5" s="205"/>
      <c r="D5" s="205"/>
      <c r="E5" s="205"/>
      <c r="F5" s="205"/>
      <c r="G5" s="205"/>
      <c r="H5" s="205"/>
      <c r="I5" s="205"/>
      <c r="J5" s="205"/>
    </row>
    <row r="6" spans="1:10" ht="18">
      <c r="A6" s="179" t="s">
        <v>1</v>
      </c>
      <c r="B6" s="179"/>
      <c r="C6" s="179"/>
      <c r="D6" s="179"/>
      <c r="E6" s="179"/>
      <c r="F6" s="179"/>
      <c r="G6" s="179"/>
      <c r="H6" s="179"/>
      <c r="I6" s="179"/>
      <c r="J6" s="179"/>
    </row>
    <row r="7" spans="1:10" ht="18">
      <c r="A7" s="3" t="s">
        <v>2</v>
      </c>
    </row>
    <row r="8" spans="1:10" ht="18">
      <c r="A8" s="3" t="s">
        <v>3</v>
      </c>
    </row>
    <row r="9" spans="1:10" ht="18.600000000000001" thickBot="1">
      <c r="A9" s="180" t="s">
        <v>4</v>
      </c>
      <c r="B9" s="180"/>
      <c r="C9" s="180"/>
      <c r="D9" s="180"/>
      <c r="E9" s="180"/>
      <c r="F9" s="180"/>
      <c r="G9" s="180"/>
      <c r="H9" s="180"/>
      <c r="I9" s="180"/>
      <c r="J9" s="180"/>
    </row>
    <row r="10" spans="1:10" ht="30" customHeight="1" thickBot="1">
      <c r="A10" s="212" t="s">
        <v>5</v>
      </c>
      <c r="B10" s="206" t="s">
        <v>6</v>
      </c>
      <c r="C10" s="207"/>
      <c r="D10" s="212" t="s">
        <v>7</v>
      </c>
      <c r="E10" s="144" t="s">
        <v>8</v>
      </c>
      <c r="F10" s="215"/>
      <c r="G10" s="215"/>
      <c r="H10" s="145"/>
      <c r="I10" s="206" t="s">
        <v>9</v>
      </c>
      <c r="J10" s="207"/>
    </row>
    <row r="11" spans="1:10" ht="14.4" customHeight="1" thickBot="1">
      <c r="A11" s="213"/>
      <c r="B11" s="208"/>
      <c r="C11" s="209"/>
      <c r="D11" s="213"/>
      <c r="E11" s="212" t="s">
        <v>10</v>
      </c>
      <c r="F11" s="144" t="s">
        <v>106</v>
      </c>
      <c r="G11" s="215"/>
      <c r="H11" s="145"/>
      <c r="I11" s="208"/>
      <c r="J11" s="209"/>
    </row>
    <row r="12" spans="1:10" ht="62.25" customHeight="1" thickBot="1">
      <c r="A12" s="214"/>
      <c r="B12" s="210"/>
      <c r="C12" s="211"/>
      <c r="D12" s="214"/>
      <c r="E12" s="214"/>
      <c r="F12" s="101" t="s">
        <v>11</v>
      </c>
      <c r="G12" s="101" t="s">
        <v>12</v>
      </c>
      <c r="H12" s="101" t="s">
        <v>13</v>
      </c>
      <c r="I12" s="210"/>
      <c r="J12" s="211"/>
    </row>
    <row r="13" spans="1:10" ht="14.4" thickBot="1">
      <c r="A13" s="102">
        <v>1</v>
      </c>
      <c r="B13" s="144">
        <v>2</v>
      </c>
      <c r="C13" s="145"/>
      <c r="D13" s="101">
        <v>3</v>
      </c>
      <c r="E13" s="101">
        <v>4</v>
      </c>
      <c r="F13" s="101">
        <v>5</v>
      </c>
      <c r="G13" s="101">
        <v>6</v>
      </c>
      <c r="H13" s="101">
        <v>7</v>
      </c>
      <c r="I13" s="144">
        <v>8</v>
      </c>
      <c r="J13" s="145"/>
    </row>
    <row r="14" spans="1:10" ht="14.4" thickBot="1">
      <c r="A14" s="6">
        <v>1</v>
      </c>
      <c r="B14" s="146" t="s">
        <v>14</v>
      </c>
      <c r="C14" s="147"/>
      <c r="D14" s="99">
        <v>1</v>
      </c>
      <c r="E14" s="103">
        <v>30000</v>
      </c>
      <c r="F14" s="103">
        <v>27000</v>
      </c>
      <c r="G14" s="34"/>
      <c r="H14" s="103">
        <f>E14-F14-G14</f>
        <v>3000</v>
      </c>
      <c r="I14" s="108">
        <f>E14*12*D14</f>
        <v>360000</v>
      </c>
      <c r="J14" s="109"/>
    </row>
    <row r="15" spans="1:10" ht="14.4" customHeight="1" thickBot="1">
      <c r="A15" s="6">
        <v>2</v>
      </c>
      <c r="B15" s="146" t="s">
        <v>15</v>
      </c>
      <c r="C15" s="147"/>
      <c r="D15" s="99">
        <v>1</v>
      </c>
      <c r="E15" s="103">
        <v>21600</v>
      </c>
      <c r="F15" s="103">
        <v>21600</v>
      </c>
      <c r="G15" s="34">
        <v>0</v>
      </c>
      <c r="H15" s="103">
        <f t="shared" ref="H15:H18" si="0">E15-F15-G15</f>
        <v>0</v>
      </c>
      <c r="I15" s="108">
        <f>E15*12*D15</f>
        <v>259200</v>
      </c>
      <c r="J15" s="109"/>
    </row>
    <row r="16" spans="1:10" ht="26.25" customHeight="1" thickBot="1">
      <c r="A16" s="6">
        <v>3</v>
      </c>
      <c r="B16" s="146" t="s">
        <v>16</v>
      </c>
      <c r="C16" s="147"/>
      <c r="D16" s="99">
        <v>13.46</v>
      </c>
      <c r="E16" s="103">
        <v>32622.662332838041</v>
      </c>
      <c r="F16" s="103">
        <v>18279.099999999999</v>
      </c>
      <c r="G16" s="103">
        <v>1388.01</v>
      </c>
      <c r="H16" s="103">
        <f t="shared" si="0"/>
        <v>12955.552332838042</v>
      </c>
      <c r="I16" s="108">
        <f>E16*12*D16</f>
        <v>5269212.4200000009</v>
      </c>
      <c r="J16" s="109"/>
    </row>
    <row r="17" spans="1:12" ht="25.5" customHeight="1" thickBot="1">
      <c r="A17" s="6">
        <v>4</v>
      </c>
      <c r="B17" s="146" t="s">
        <v>17</v>
      </c>
      <c r="C17" s="147"/>
      <c r="D17" s="99">
        <v>1</v>
      </c>
      <c r="E17" s="103">
        <v>17514.5</v>
      </c>
      <c r="F17" s="103">
        <v>16595.5</v>
      </c>
      <c r="G17" s="103">
        <v>919</v>
      </c>
      <c r="H17" s="103">
        <f t="shared" si="0"/>
        <v>0</v>
      </c>
      <c r="I17" s="108">
        <f>E17*12*D17</f>
        <v>210174</v>
      </c>
      <c r="J17" s="109"/>
    </row>
    <row r="18" spans="1:12" ht="27" customHeight="1" thickBot="1">
      <c r="A18" s="32">
        <v>5</v>
      </c>
      <c r="B18" s="148" t="s">
        <v>18</v>
      </c>
      <c r="C18" s="149"/>
      <c r="D18" s="36">
        <v>5.5</v>
      </c>
      <c r="E18" s="37">
        <v>18258.919999999998</v>
      </c>
      <c r="F18" s="37">
        <v>15340.64</v>
      </c>
      <c r="G18" s="37">
        <v>2290.5</v>
      </c>
      <c r="H18" s="103">
        <f t="shared" si="0"/>
        <v>627.77999999999884</v>
      </c>
      <c r="I18" s="110">
        <f>E18*12*D18</f>
        <v>1205088.72</v>
      </c>
      <c r="J18" s="111"/>
    </row>
    <row r="19" spans="1:12" ht="15.75" customHeight="1" thickBot="1">
      <c r="A19" s="186" t="s">
        <v>19</v>
      </c>
      <c r="B19" s="187"/>
      <c r="C19" s="188"/>
      <c r="D19" s="96">
        <f>D14+D15+D16+D17+D18</f>
        <v>21.96</v>
      </c>
      <c r="E19" s="39" t="s">
        <v>99</v>
      </c>
      <c r="F19" s="39" t="s">
        <v>20</v>
      </c>
      <c r="G19" s="39" t="s">
        <v>20</v>
      </c>
      <c r="H19" s="39" t="s">
        <v>20</v>
      </c>
      <c r="I19" s="112">
        <f>I14+I15+I16+I17+I18</f>
        <v>7303675.1400000006</v>
      </c>
      <c r="J19" s="113"/>
      <c r="K19" s="104">
        <v>7303675.1400000006</v>
      </c>
      <c r="L19" s="57">
        <f>K20/12/D16+E16</f>
        <v>32622.662332838041</v>
      </c>
    </row>
    <row r="20" spans="1:12">
      <c r="A20" s="35"/>
      <c r="B20" s="35"/>
      <c r="C20" s="13"/>
      <c r="D20" s="13"/>
      <c r="E20" s="13"/>
      <c r="F20" s="13"/>
      <c r="G20" s="13"/>
      <c r="H20" s="13"/>
      <c r="I20" s="13"/>
      <c r="J20" s="14"/>
      <c r="K20" s="47">
        <f>K19-I19</f>
        <v>0</v>
      </c>
      <c r="L20" s="47"/>
    </row>
    <row r="21" spans="1:12" ht="18">
      <c r="A21" s="179" t="s">
        <v>1</v>
      </c>
      <c r="B21" s="179"/>
      <c r="C21" s="179"/>
      <c r="D21" s="179"/>
      <c r="E21" s="179"/>
      <c r="F21" s="179"/>
      <c r="G21" s="179"/>
      <c r="H21" s="179"/>
      <c r="I21" s="179"/>
      <c r="J21" s="179"/>
    </row>
    <row r="22" spans="1:12" ht="18">
      <c r="A22" s="3" t="s">
        <v>21</v>
      </c>
      <c r="F22" s="29">
        <v>112</v>
      </c>
    </row>
    <row r="23" spans="1:12" ht="18">
      <c r="A23" s="3" t="s">
        <v>22</v>
      </c>
      <c r="F23" s="29" t="s">
        <v>110</v>
      </c>
    </row>
    <row r="24" spans="1:12" ht="32.25" customHeight="1" thickBot="1">
      <c r="A24" s="160" t="s">
        <v>23</v>
      </c>
      <c r="B24" s="160"/>
      <c r="C24" s="160"/>
      <c r="D24" s="160"/>
      <c r="E24" s="160"/>
      <c r="F24" s="160"/>
      <c r="G24" s="160"/>
      <c r="H24" s="160"/>
      <c r="I24" s="160"/>
      <c r="J24" s="160"/>
    </row>
    <row r="25" spans="1:12" ht="67.5" customHeight="1" thickBot="1">
      <c r="A25" s="8" t="s">
        <v>5</v>
      </c>
      <c r="B25" s="114" t="s">
        <v>24</v>
      </c>
      <c r="C25" s="115"/>
      <c r="D25" s="116"/>
      <c r="E25" s="114" t="s">
        <v>25</v>
      </c>
      <c r="F25" s="116"/>
      <c r="G25" s="91" t="s">
        <v>26</v>
      </c>
      <c r="H25" s="91" t="s">
        <v>27</v>
      </c>
      <c r="I25" s="114" t="s">
        <v>28</v>
      </c>
      <c r="J25" s="116"/>
    </row>
    <row r="26" spans="1:12" ht="16.2" thickBot="1">
      <c r="A26" s="10">
        <v>1</v>
      </c>
      <c r="B26" s="114">
        <v>2</v>
      </c>
      <c r="C26" s="115"/>
      <c r="D26" s="116"/>
      <c r="E26" s="114">
        <v>3</v>
      </c>
      <c r="F26" s="116"/>
      <c r="G26" s="94">
        <v>4</v>
      </c>
      <c r="H26" s="94">
        <v>5</v>
      </c>
      <c r="I26" s="114">
        <v>6</v>
      </c>
      <c r="J26" s="116"/>
    </row>
    <row r="27" spans="1:12" ht="14.4" hidden="1" customHeight="1" thickBot="1">
      <c r="A27" s="97">
        <v>1</v>
      </c>
      <c r="B27" s="195" t="s">
        <v>111</v>
      </c>
      <c r="C27" s="196"/>
      <c r="D27" s="197"/>
      <c r="E27" s="106"/>
      <c r="F27" s="107"/>
      <c r="G27" s="18"/>
      <c r="H27" s="18"/>
      <c r="I27" s="106"/>
      <c r="J27" s="107"/>
    </row>
    <row r="28" spans="1:12" ht="14.4" thickBot="1">
      <c r="A28" s="97">
        <v>1</v>
      </c>
      <c r="B28" s="195" t="s">
        <v>116</v>
      </c>
      <c r="C28" s="196"/>
      <c r="D28" s="197"/>
      <c r="E28" s="106"/>
      <c r="F28" s="107"/>
      <c r="G28" s="18"/>
      <c r="H28" s="18"/>
      <c r="I28" s="106"/>
      <c r="J28" s="107"/>
      <c r="K28" s="106"/>
      <c r="L28" s="107"/>
    </row>
    <row r="29" spans="1:12" ht="16.5" customHeight="1" thickBot="1">
      <c r="A29" s="117" t="s">
        <v>19</v>
      </c>
      <c r="B29" s="118"/>
      <c r="C29" s="118"/>
      <c r="D29" s="119"/>
      <c r="E29" s="114" t="s">
        <v>29</v>
      </c>
      <c r="F29" s="116"/>
      <c r="G29" s="12" t="s">
        <v>29</v>
      </c>
      <c r="H29" s="12" t="s">
        <v>29</v>
      </c>
      <c r="I29" s="114">
        <f>SUM(I27:J28)</f>
        <v>0</v>
      </c>
      <c r="J29" s="116"/>
    </row>
    <row r="31" spans="1:12" ht="18">
      <c r="A31" s="179" t="s">
        <v>30</v>
      </c>
      <c r="B31" s="179"/>
      <c r="C31" s="179"/>
      <c r="D31" s="179"/>
      <c r="E31" s="179"/>
      <c r="F31" s="179"/>
      <c r="G31" s="179"/>
      <c r="H31" s="179"/>
      <c r="I31" s="179"/>
      <c r="J31" s="179"/>
    </row>
    <row r="32" spans="1:12" ht="18">
      <c r="A32" s="3" t="s">
        <v>31</v>
      </c>
    </row>
    <row r="33" spans="1:10" ht="18">
      <c r="A33" s="3" t="s">
        <v>32</v>
      </c>
    </row>
    <row r="34" spans="1:10" ht="71.25" customHeight="1" thickBot="1">
      <c r="A34" s="160" t="s">
        <v>33</v>
      </c>
      <c r="B34" s="160"/>
      <c r="C34" s="160"/>
      <c r="D34" s="160"/>
      <c r="E34" s="160"/>
      <c r="F34" s="160"/>
      <c r="G34" s="160"/>
      <c r="H34" s="160"/>
      <c r="I34" s="160"/>
      <c r="J34" s="160"/>
    </row>
    <row r="35" spans="1:10" ht="31.8" customHeight="1" thickBot="1">
      <c r="A35" s="8" t="s">
        <v>5</v>
      </c>
      <c r="B35" s="114" t="s">
        <v>34</v>
      </c>
      <c r="C35" s="115"/>
      <c r="D35" s="115"/>
      <c r="E35" s="115"/>
      <c r="F35" s="116"/>
      <c r="G35" s="114" t="s">
        <v>35</v>
      </c>
      <c r="H35" s="116"/>
      <c r="I35" s="114" t="s">
        <v>36</v>
      </c>
      <c r="J35" s="116"/>
    </row>
    <row r="36" spans="1:10" ht="16.2" thickBot="1">
      <c r="A36" s="10">
        <v>1</v>
      </c>
      <c r="B36" s="114">
        <v>2</v>
      </c>
      <c r="C36" s="115"/>
      <c r="D36" s="115"/>
      <c r="E36" s="115"/>
      <c r="F36" s="116"/>
      <c r="G36" s="114">
        <v>3</v>
      </c>
      <c r="H36" s="116"/>
      <c r="I36" s="114">
        <v>4</v>
      </c>
      <c r="J36" s="116"/>
    </row>
    <row r="37" spans="1:10" ht="16.2" customHeight="1" thickBot="1">
      <c r="A37" s="17">
        <v>1</v>
      </c>
      <c r="B37" s="114" t="s">
        <v>37</v>
      </c>
      <c r="C37" s="115"/>
      <c r="D37" s="115"/>
      <c r="E37" s="115"/>
      <c r="F37" s="116"/>
      <c r="G37" s="114" t="s">
        <v>20</v>
      </c>
      <c r="H37" s="116"/>
      <c r="I37" s="130">
        <f>I38</f>
        <v>1606808.5291390726</v>
      </c>
      <c r="J37" s="131"/>
    </row>
    <row r="38" spans="1:10" ht="15.6" customHeight="1">
      <c r="A38" s="189"/>
      <c r="B38" s="166" t="s">
        <v>38</v>
      </c>
      <c r="C38" s="191"/>
      <c r="D38" s="191"/>
      <c r="E38" s="191"/>
      <c r="F38" s="167"/>
      <c r="G38" s="110">
        <f>I19</f>
        <v>7303675.1400000006</v>
      </c>
      <c r="H38" s="111"/>
      <c r="I38" s="200">
        <f>I50/30.2*22</f>
        <v>1606808.5291390726</v>
      </c>
      <c r="J38" s="201"/>
    </row>
    <row r="39" spans="1:10" ht="16.2" customHeight="1" thickBot="1">
      <c r="A39" s="190"/>
      <c r="B39" s="192" t="s">
        <v>39</v>
      </c>
      <c r="C39" s="193"/>
      <c r="D39" s="193"/>
      <c r="E39" s="193"/>
      <c r="F39" s="194"/>
      <c r="G39" s="198"/>
      <c r="H39" s="199"/>
      <c r="I39" s="202"/>
      <c r="J39" s="203"/>
    </row>
    <row r="40" spans="1:10" ht="16.2" customHeight="1" thickBot="1">
      <c r="A40" s="97"/>
      <c r="B40" s="114" t="s">
        <v>40</v>
      </c>
      <c r="C40" s="115"/>
      <c r="D40" s="115"/>
      <c r="E40" s="115"/>
      <c r="F40" s="116"/>
      <c r="G40" s="106"/>
      <c r="H40" s="107"/>
      <c r="I40" s="130"/>
      <c r="J40" s="131"/>
    </row>
    <row r="41" spans="1:10" ht="52.5" customHeight="1" thickBot="1">
      <c r="A41" s="97"/>
      <c r="B41" s="114" t="s">
        <v>41</v>
      </c>
      <c r="C41" s="115"/>
      <c r="D41" s="115"/>
      <c r="E41" s="115"/>
      <c r="F41" s="116"/>
      <c r="G41" s="106"/>
      <c r="H41" s="107"/>
      <c r="I41" s="130"/>
      <c r="J41" s="131"/>
    </row>
    <row r="42" spans="1:10" ht="31.5" customHeight="1" thickBot="1">
      <c r="A42" s="17">
        <v>2</v>
      </c>
      <c r="B42" s="114" t="s">
        <v>42</v>
      </c>
      <c r="C42" s="115"/>
      <c r="D42" s="115"/>
      <c r="E42" s="115"/>
      <c r="F42" s="116"/>
      <c r="G42" s="114" t="s">
        <v>20</v>
      </c>
      <c r="H42" s="116"/>
      <c r="I42" s="130">
        <f>I43+I46</f>
        <v>226413.92910596024</v>
      </c>
      <c r="J42" s="131"/>
    </row>
    <row r="43" spans="1:10" ht="15.6" customHeight="1">
      <c r="A43" s="189"/>
      <c r="B43" s="166" t="s">
        <v>38</v>
      </c>
      <c r="C43" s="191"/>
      <c r="D43" s="191"/>
      <c r="E43" s="191"/>
      <c r="F43" s="167"/>
      <c r="G43" s="110">
        <f>G38</f>
        <v>7303675.1400000006</v>
      </c>
      <c r="H43" s="111"/>
      <c r="I43" s="200">
        <f>I50/30.2*2.9</f>
        <v>211806.57884105959</v>
      </c>
      <c r="J43" s="201"/>
    </row>
    <row r="44" spans="1:10" ht="49.5" customHeight="1" thickBot="1">
      <c r="A44" s="190"/>
      <c r="B44" s="192" t="s">
        <v>43</v>
      </c>
      <c r="C44" s="193"/>
      <c r="D44" s="193"/>
      <c r="E44" s="193"/>
      <c r="F44" s="194"/>
      <c r="G44" s="198"/>
      <c r="H44" s="199"/>
      <c r="I44" s="202"/>
      <c r="J44" s="203"/>
    </row>
    <row r="45" spans="1:10" ht="45.75" customHeight="1" thickBot="1">
      <c r="A45" s="97"/>
      <c r="B45" s="114" t="s">
        <v>44</v>
      </c>
      <c r="C45" s="115"/>
      <c r="D45" s="115"/>
      <c r="E45" s="115"/>
      <c r="F45" s="116"/>
      <c r="G45" s="106"/>
      <c r="H45" s="107"/>
      <c r="I45" s="130"/>
      <c r="J45" s="131"/>
    </row>
    <row r="46" spans="1:10" ht="45" customHeight="1" thickBot="1">
      <c r="A46" s="97"/>
      <c r="B46" s="114" t="s">
        <v>45</v>
      </c>
      <c r="C46" s="115"/>
      <c r="D46" s="115"/>
      <c r="E46" s="115"/>
      <c r="F46" s="116"/>
      <c r="G46" s="108">
        <f>G43</f>
        <v>7303675.1400000006</v>
      </c>
      <c r="H46" s="109"/>
      <c r="I46" s="130">
        <f>I50/30.2*0.2</f>
        <v>14607.350264900662</v>
      </c>
      <c r="J46" s="131"/>
    </row>
    <row r="47" spans="1:10" ht="63.75" customHeight="1" thickBot="1">
      <c r="A47" s="97"/>
      <c r="B47" s="114" t="s">
        <v>46</v>
      </c>
      <c r="C47" s="115"/>
      <c r="D47" s="115"/>
      <c r="E47" s="115"/>
      <c r="F47" s="116"/>
      <c r="G47" s="106"/>
      <c r="H47" s="107"/>
      <c r="I47" s="130"/>
      <c r="J47" s="131"/>
    </row>
    <row r="48" spans="1:10" ht="65.25" customHeight="1" thickBot="1">
      <c r="A48" s="97"/>
      <c r="B48" s="114" t="s">
        <v>47</v>
      </c>
      <c r="C48" s="115"/>
      <c r="D48" s="115"/>
      <c r="E48" s="115"/>
      <c r="F48" s="116"/>
      <c r="G48" s="106"/>
      <c r="H48" s="107"/>
      <c r="I48" s="130"/>
      <c r="J48" s="131"/>
    </row>
    <row r="49" spans="1:12" ht="46.5" customHeight="1" thickBot="1">
      <c r="A49" s="17">
        <v>3</v>
      </c>
      <c r="B49" s="114" t="s">
        <v>48</v>
      </c>
      <c r="C49" s="115"/>
      <c r="D49" s="115"/>
      <c r="E49" s="115"/>
      <c r="F49" s="116"/>
      <c r="G49" s="108">
        <f>G46</f>
        <v>7303675.1400000006</v>
      </c>
      <c r="H49" s="109"/>
      <c r="I49" s="171">
        <f>I50/30.2*5.1</f>
        <v>372487.43175496685</v>
      </c>
      <c r="J49" s="172"/>
      <c r="K49" s="51"/>
      <c r="L49" s="52"/>
    </row>
    <row r="50" spans="1:12" ht="16.5" customHeight="1" thickBot="1">
      <c r="A50" s="117" t="s">
        <v>49</v>
      </c>
      <c r="B50" s="118"/>
      <c r="C50" s="118"/>
      <c r="D50" s="118"/>
      <c r="E50" s="118"/>
      <c r="F50" s="119"/>
      <c r="G50" s="114" t="s">
        <v>20</v>
      </c>
      <c r="H50" s="116"/>
      <c r="I50" s="171">
        <v>2205709.8899999997</v>
      </c>
      <c r="J50" s="172"/>
      <c r="K50" s="56"/>
      <c r="L50" s="58"/>
    </row>
    <row r="52" spans="1:12" ht="18">
      <c r="A52" s="179" t="s">
        <v>50</v>
      </c>
      <c r="B52" s="179"/>
      <c r="C52" s="179"/>
      <c r="D52" s="179"/>
      <c r="E52" s="179"/>
      <c r="F52" s="179"/>
      <c r="G52" s="179"/>
      <c r="H52" s="179"/>
      <c r="I52" s="179"/>
      <c r="J52" s="179"/>
    </row>
    <row r="53" spans="1:12" ht="18">
      <c r="A53" s="3" t="s">
        <v>51</v>
      </c>
    </row>
    <row r="54" spans="1:12" ht="18.600000000000001" thickBot="1">
      <c r="A54" s="3" t="s">
        <v>22</v>
      </c>
    </row>
    <row r="55" spans="1:12" ht="63.75" customHeight="1" thickBot="1">
      <c r="A55" s="8" t="s">
        <v>5</v>
      </c>
      <c r="B55" s="114" t="s">
        <v>52</v>
      </c>
      <c r="C55" s="115"/>
      <c r="D55" s="115"/>
      <c r="E55" s="116"/>
      <c r="F55" s="114" t="s">
        <v>53</v>
      </c>
      <c r="G55" s="116"/>
      <c r="H55" s="114" t="s">
        <v>54</v>
      </c>
      <c r="I55" s="116"/>
      <c r="J55" s="91" t="s">
        <v>55</v>
      </c>
    </row>
    <row r="56" spans="1:12" ht="16.2" thickBot="1">
      <c r="A56" s="10">
        <v>1</v>
      </c>
      <c r="B56" s="114">
        <v>2</v>
      </c>
      <c r="C56" s="115"/>
      <c r="D56" s="115"/>
      <c r="E56" s="116"/>
      <c r="F56" s="114">
        <v>3</v>
      </c>
      <c r="G56" s="116"/>
      <c r="H56" s="114">
        <v>4</v>
      </c>
      <c r="I56" s="116"/>
      <c r="J56" s="94">
        <v>5</v>
      </c>
    </row>
    <row r="57" spans="1:12" ht="16.2" customHeight="1" thickBot="1">
      <c r="A57" s="17">
        <v>1</v>
      </c>
      <c r="B57" s="114" t="s">
        <v>56</v>
      </c>
      <c r="C57" s="115"/>
      <c r="D57" s="115"/>
      <c r="E57" s="116"/>
      <c r="F57" s="114">
        <f>J57/H57</f>
        <v>0</v>
      </c>
      <c r="G57" s="116"/>
      <c r="H57" s="114">
        <v>12</v>
      </c>
      <c r="I57" s="116"/>
      <c r="J57" s="12">
        <v>0</v>
      </c>
    </row>
    <row r="58" spans="1:12" ht="16.5" customHeight="1" thickBot="1">
      <c r="A58" s="117" t="s">
        <v>19</v>
      </c>
      <c r="B58" s="118"/>
      <c r="C58" s="118"/>
      <c r="D58" s="118"/>
      <c r="E58" s="119"/>
      <c r="F58" s="114" t="s">
        <v>20</v>
      </c>
      <c r="G58" s="116"/>
      <c r="H58" s="114" t="s">
        <v>20</v>
      </c>
      <c r="I58" s="116"/>
      <c r="J58" s="12">
        <f>J57</f>
        <v>0</v>
      </c>
    </row>
    <row r="60" spans="1:12" ht="18">
      <c r="A60" s="179" t="s">
        <v>57</v>
      </c>
      <c r="B60" s="179"/>
      <c r="C60" s="179"/>
      <c r="D60" s="179"/>
      <c r="E60" s="179"/>
      <c r="F60" s="179"/>
      <c r="G60" s="179"/>
      <c r="H60" s="179"/>
      <c r="I60" s="179"/>
      <c r="J60" s="179"/>
    </row>
    <row r="61" spans="1:12" ht="18">
      <c r="A61" s="3" t="s">
        <v>58</v>
      </c>
    </row>
    <row r="62" spans="1:12" ht="18">
      <c r="A62" s="3" t="s">
        <v>59</v>
      </c>
    </row>
    <row r="63" spans="1:12" ht="18.600000000000001" thickBot="1">
      <c r="A63" s="3"/>
    </row>
    <row r="64" spans="1:12" ht="31.8" customHeight="1" thickBot="1">
      <c r="A64" s="8" t="s">
        <v>5</v>
      </c>
      <c r="B64" s="114" t="s">
        <v>24</v>
      </c>
      <c r="C64" s="115"/>
      <c r="D64" s="116"/>
      <c r="E64" s="114" t="s">
        <v>60</v>
      </c>
      <c r="F64" s="116"/>
      <c r="G64" s="114" t="s">
        <v>61</v>
      </c>
      <c r="H64" s="116"/>
      <c r="I64" s="114" t="s">
        <v>62</v>
      </c>
      <c r="J64" s="116"/>
    </row>
    <row r="65" spans="1:12" ht="16.2" thickBot="1">
      <c r="A65" s="10">
        <v>1</v>
      </c>
      <c r="B65" s="114">
        <v>2</v>
      </c>
      <c r="C65" s="115"/>
      <c r="D65" s="116"/>
      <c r="E65" s="114">
        <v>3</v>
      </c>
      <c r="F65" s="116"/>
      <c r="G65" s="114">
        <v>4</v>
      </c>
      <c r="H65" s="116"/>
      <c r="I65" s="114">
        <v>5</v>
      </c>
      <c r="J65" s="116"/>
    </row>
    <row r="66" spans="1:12" ht="16.2" customHeight="1" thickBot="1">
      <c r="A66" s="17">
        <v>1</v>
      </c>
      <c r="B66" s="114" t="s">
        <v>63</v>
      </c>
      <c r="C66" s="115"/>
      <c r="D66" s="116"/>
      <c r="E66" s="114">
        <v>999818.18</v>
      </c>
      <c r="F66" s="116"/>
      <c r="G66" s="114">
        <v>2.2000000000000002</v>
      </c>
      <c r="H66" s="116"/>
      <c r="I66" s="114">
        <v>8312</v>
      </c>
      <c r="J66" s="116"/>
    </row>
    <row r="67" spans="1:12" ht="16.2" customHeight="1" thickBot="1">
      <c r="A67" s="17">
        <v>2</v>
      </c>
      <c r="B67" s="114" t="s">
        <v>64</v>
      </c>
      <c r="C67" s="115"/>
      <c r="D67" s="116"/>
      <c r="E67" s="114">
        <f>I67/G67*100</f>
        <v>5789540.677966102</v>
      </c>
      <c r="F67" s="116"/>
      <c r="G67" s="114">
        <v>0.59</v>
      </c>
      <c r="H67" s="116"/>
      <c r="I67" s="114">
        <v>34158.29</v>
      </c>
      <c r="J67" s="116"/>
    </row>
    <row r="68" spans="1:12" ht="16.2" customHeight="1" thickBot="1">
      <c r="A68" s="17">
        <v>3</v>
      </c>
      <c r="B68" s="114" t="s">
        <v>65</v>
      </c>
      <c r="C68" s="115"/>
      <c r="D68" s="116"/>
      <c r="E68" s="106"/>
      <c r="F68" s="107"/>
      <c r="G68" s="106"/>
      <c r="H68" s="107"/>
      <c r="I68" s="114"/>
      <c r="J68" s="116"/>
    </row>
    <row r="69" spans="1:12" ht="16.2" customHeight="1" thickBot="1">
      <c r="A69" s="17">
        <v>4</v>
      </c>
      <c r="B69" s="114" t="s">
        <v>139</v>
      </c>
      <c r="C69" s="115"/>
      <c r="D69" s="116"/>
      <c r="E69" s="106"/>
      <c r="F69" s="107"/>
      <c r="G69" s="177"/>
      <c r="H69" s="178"/>
      <c r="I69" s="126"/>
      <c r="J69" s="127"/>
      <c r="K69" s="71"/>
      <c r="L69" s="72"/>
    </row>
    <row r="70" spans="1:12" ht="16.5" customHeight="1" thickBot="1">
      <c r="A70" s="117" t="s">
        <v>49</v>
      </c>
      <c r="B70" s="118"/>
      <c r="C70" s="118"/>
      <c r="D70" s="119"/>
      <c r="E70" s="114"/>
      <c r="F70" s="185"/>
      <c r="G70" s="181"/>
      <c r="H70" s="182"/>
      <c r="I70" s="183">
        <f>SUM(I66:J69)</f>
        <v>42470.29</v>
      </c>
      <c r="J70" s="184"/>
    </row>
    <row r="72" spans="1:12" ht="18">
      <c r="A72" s="179" t="s">
        <v>67</v>
      </c>
      <c r="B72" s="179"/>
      <c r="C72" s="179"/>
      <c r="D72" s="179"/>
      <c r="E72" s="179"/>
      <c r="F72" s="179"/>
      <c r="G72" s="179"/>
      <c r="H72" s="179"/>
      <c r="I72" s="179"/>
      <c r="J72" s="179"/>
    </row>
    <row r="73" spans="1:12" ht="18">
      <c r="A73" s="3" t="s">
        <v>68</v>
      </c>
    </row>
    <row r="74" spans="1:12" ht="18">
      <c r="A74" s="3" t="s">
        <v>69</v>
      </c>
    </row>
    <row r="75" spans="1:12" ht="18.600000000000001" thickBot="1">
      <c r="A75" s="180" t="s">
        <v>70</v>
      </c>
      <c r="B75" s="180"/>
      <c r="C75" s="180"/>
      <c r="D75" s="180"/>
      <c r="E75" s="180"/>
      <c r="F75" s="180"/>
      <c r="G75" s="180"/>
      <c r="H75" s="180"/>
      <c r="I75" s="180"/>
      <c r="J75" s="180"/>
    </row>
    <row r="76" spans="1:12" ht="52.5" customHeight="1" thickBot="1">
      <c r="A76" s="8" t="s">
        <v>5</v>
      </c>
      <c r="B76" s="114" t="s">
        <v>24</v>
      </c>
      <c r="C76" s="115"/>
      <c r="D76" s="116"/>
      <c r="E76" s="91" t="s">
        <v>71</v>
      </c>
      <c r="F76" s="114" t="s">
        <v>72</v>
      </c>
      <c r="G76" s="116"/>
      <c r="H76" s="114" t="s">
        <v>73</v>
      </c>
      <c r="I76" s="116"/>
      <c r="J76" s="91" t="s">
        <v>55</v>
      </c>
    </row>
    <row r="77" spans="1:12" ht="16.2" thickBot="1">
      <c r="A77" s="10">
        <v>1</v>
      </c>
      <c r="B77" s="114">
        <v>2</v>
      </c>
      <c r="C77" s="115"/>
      <c r="D77" s="116"/>
      <c r="E77" s="94">
        <v>3</v>
      </c>
      <c r="F77" s="114">
        <v>4</v>
      </c>
      <c r="G77" s="116"/>
      <c r="H77" s="114">
        <v>5</v>
      </c>
      <c r="I77" s="116"/>
      <c r="J77" s="94">
        <v>6</v>
      </c>
    </row>
    <row r="78" spans="1:12" ht="16.2" customHeight="1" thickBot="1">
      <c r="A78" s="17">
        <v>1</v>
      </c>
      <c r="B78" s="114" t="s">
        <v>74</v>
      </c>
      <c r="C78" s="115"/>
      <c r="D78" s="116"/>
      <c r="E78" s="12">
        <v>2</v>
      </c>
      <c r="F78" s="114">
        <v>12</v>
      </c>
      <c r="G78" s="116"/>
      <c r="H78" s="171">
        <f>J78/F78</f>
        <v>3833.3333333333335</v>
      </c>
      <c r="I78" s="172"/>
      <c r="J78" s="105">
        <v>46000</v>
      </c>
    </row>
    <row r="79" spans="1:12" ht="16.2" customHeight="1" thickBot="1">
      <c r="A79" s="17">
        <v>2</v>
      </c>
      <c r="B79" s="114" t="s">
        <v>75</v>
      </c>
      <c r="C79" s="115"/>
      <c r="D79" s="116"/>
      <c r="E79" s="12">
        <v>2</v>
      </c>
      <c r="F79" s="114">
        <v>12</v>
      </c>
      <c r="G79" s="116"/>
      <c r="H79" s="171">
        <f>J79/F79</f>
        <v>0</v>
      </c>
      <c r="I79" s="172"/>
      <c r="J79" s="40">
        <v>0</v>
      </c>
    </row>
    <row r="80" spans="1:12" ht="16.2" customHeight="1" thickBot="1">
      <c r="A80" s="17">
        <v>3</v>
      </c>
      <c r="B80" s="114" t="s">
        <v>76</v>
      </c>
      <c r="C80" s="115"/>
      <c r="D80" s="116"/>
      <c r="E80" s="12">
        <v>2</v>
      </c>
      <c r="F80" s="114">
        <v>12</v>
      </c>
      <c r="G80" s="116"/>
      <c r="H80" s="171">
        <f>J80/F80</f>
        <v>0</v>
      </c>
      <c r="I80" s="172"/>
      <c r="J80" s="40">
        <v>0</v>
      </c>
    </row>
    <row r="81" spans="1:10" ht="16.2" thickBot="1">
      <c r="A81" s="30"/>
      <c r="B81" s="118" t="s">
        <v>49</v>
      </c>
      <c r="C81" s="118"/>
      <c r="D81" s="119"/>
      <c r="E81" s="12" t="s">
        <v>20</v>
      </c>
      <c r="F81" s="114" t="s">
        <v>20</v>
      </c>
      <c r="G81" s="116"/>
      <c r="H81" s="114" t="s">
        <v>20</v>
      </c>
      <c r="I81" s="116"/>
      <c r="J81" s="100">
        <f>SUM(J78:J80)</f>
        <v>46000</v>
      </c>
    </row>
    <row r="82" spans="1:10" ht="15.6">
      <c r="A82" s="31"/>
      <c r="B82" s="92"/>
      <c r="C82" s="92"/>
      <c r="D82" s="92"/>
      <c r="E82" s="22"/>
      <c r="F82" s="98"/>
      <c r="G82" s="98"/>
      <c r="H82" s="98"/>
      <c r="I82" s="98"/>
      <c r="J82" s="24"/>
    </row>
    <row r="83" spans="1:10" ht="18.600000000000001" thickBot="1">
      <c r="A83" s="173" t="s">
        <v>77</v>
      </c>
      <c r="B83" s="173"/>
      <c r="C83" s="173"/>
      <c r="D83" s="173"/>
      <c r="E83" s="173"/>
      <c r="F83" s="173"/>
      <c r="G83" s="173"/>
      <c r="H83" s="173"/>
      <c r="I83" s="173"/>
      <c r="J83" s="173"/>
    </row>
    <row r="84" spans="1:10" ht="31.8" customHeight="1" thickBot="1">
      <c r="A84" s="28" t="s">
        <v>5</v>
      </c>
      <c r="B84" s="128" t="s">
        <v>24</v>
      </c>
      <c r="C84" s="170"/>
      <c r="D84" s="132"/>
      <c r="E84" s="128" t="s">
        <v>78</v>
      </c>
      <c r="F84" s="132"/>
      <c r="G84" s="128" t="s">
        <v>79</v>
      </c>
      <c r="H84" s="132"/>
      <c r="I84" s="128" t="s">
        <v>80</v>
      </c>
      <c r="J84" s="129"/>
    </row>
    <row r="85" spans="1:10" ht="16.2" thickBot="1">
      <c r="A85" s="10">
        <v>1</v>
      </c>
      <c r="B85" s="174">
        <v>2</v>
      </c>
      <c r="C85" s="176"/>
      <c r="D85" s="175"/>
      <c r="E85" s="174">
        <v>3</v>
      </c>
      <c r="F85" s="175"/>
      <c r="G85" s="174">
        <v>4</v>
      </c>
      <c r="H85" s="175"/>
      <c r="I85" s="174">
        <v>5</v>
      </c>
      <c r="J85" s="175"/>
    </row>
    <row r="86" spans="1:10" ht="16.2" thickBot="1">
      <c r="A86" s="17">
        <v>1</v>
      </c>
      <c r="B86" s="117"/>
      <c r="C86" s="118"/>
      <c r="D86" s="119"/>
      <c r="E86" s="106"/>
      <c r="F86" s="107"/>
      <c r="G86" s="106"/>
      <c r="H86" s="107"/>
      <c r="I86" s="130"/>
      <c r="J86" s="131"/>
    </row>
    <row r="87" spans="1:10" ht="16.5" customHeight="1" thickBot="1">
      <c r="A87" s="117" t="s">
        <v>49</v>
      </c>
      <c r="B87" s="118"/>
      <c r="C87" s="118"/>
      <c r="D87" s="119"/>
      <c r="E87" s="106"/>
      <c r="F87" s="107"/>
      <c r="G87" s="106"/>
      <c r="H87" s="107"/>
      <c r="I87" s="130">
        <f>I86</f>
        <v>0</v>
      </c>
      <c r="J87" s="131"/>
    </row>
    <row r="88" spans="1:10" ht="18.600000000000001" thickBot="1">
      <c r="A88" s="95" t="s">
        <v>81</v>
      </c>
    </row>
    <row r="89" spans="1:10" ht="79.5" customHeight="1" thickBot="1">
      <c r="A89" s="8" t="s">
        <v>5</v>
      </c>
      <c r="B89" s="114" t="s">
        <v>52</v>
      </c>
      <c r="C89" s="116"/>
      <c r="D89" s="114" t="s">
        <v>82</v>
      </c>
      <c r="E89" s="116"/>
      <c r="F89" s="114" t="s">
        <v>83</v>
      </c>
      <c r="G89" s="116"/>
      <c r="H89" s="91" t="s">
        <v>84</v>
      </c>
      <c r="I89" s="114" t="s">
        <v>85</v>
      </c>
      <c r="J89" s="116"/>
    </row>
    <row r="90" spans="1:10" ht="16.2" thickBot="1">
      <c r="A90" s="10">
        <v>1</v>
      </c>
      <c r="B90" s="114">
        <v>2</v>
      </c>
      <c r="C90" s="116"/>
      <c r="D90" s="114">
        <v>3</v>
      </c>
      <c r="E90" s="116"/>
      <c r="F90" s="114">
        <v>4</v>
      </c>
      <c r="G90" s="116"/>
      <c r="H90" s="94">
        <v>5</v>
      </c>
      <c r="I90" s="114">
        <v>6</v>
      </c>
      <c r="J90" s="116"/>
    </row>
    <row r="91" spans="1:10" ht="16.2" customHeight="1" thickBot="1">
      <c r="A91" s="17">
        <v>1</v>
      </c>
      <c r="B91" s="117" t="s">
        <v>103</v>
      </c>
      <c r="C91" s="119"/>
      <c r="D91" s="130">
        <f>I91/F91</f>
        <v>42857.142857142855</v>
      </c>
      <c r="E91" s="131"/>
      <c r="F91" s="130">
        <v>7</v>
      </c>
      <c r="G91" s="131"/>
      <c r="H91" s="42"/>
      <c r="I91" s="130">
        <v>300000</v>
      </c>
      <c r="J91" s="131"/>
    </row>
    <row r="92" spans="1:10" ht="16.2" customHeight="1" thickBot="1">
      <c r="A92" s="17">
        <v>2</v>
      </c>
      <c r="B92" s="117" t="s">
        <v>104</v>
      </c>
      <c r="C92" s="119"/>
      <c r="D92" s="130">
        <f>I92/F92</f>
        <v>355.95883720694098</v>
      </c>
      <c r="E92" s="131"/>
      <c r="F92" s="130">
        <v>1969.74</v>
      </c>
      <c r="G92" s="131"/>
      <c r="H92" s="42"/>
      <c r="I92" s="130">
        <v>701146.36</v>
      </c>
      <c r="J92" s="131"/>
    </row>
    <row r="93" spans="1:10" ht="16.2" customHeight="1" thickBot="1">
      <c r="A93" s="17">
        <v>3</v>
      </c>
      <c r="B93" s="117" t="s">
        <v>109</v>
      </c>
      <c r="C93" s="119"/>
      <c r="D93" s="150"/>
      <c r="E93" s="151"/>
      <c r="F93" s="150"/>
      <c r="G93" s="151"/>
      <c r="H93" s="42"/>
      <c r="I93" s="150">
        <v>50000</v>
      </c>
      <c r="J93" s="151"/>
    </row>
    <row r="94" spans="1:10" ht="16.2" thickBot="1">
      <c r="A94" s="17">
        <v>4</v>
      </c>
      <c r="B94" s="117" t="s">
        <v>130</v>
      </c>
      <c r="C94" s="119"/>
      <c r="D94" s="150"/>
      <c r="E94" s="151"/>
      <c r="F94" s="150"/>
      <c r="G94" s="151"/>
      <c r="H94" s="42"/>
      <c r="I94" s="130">
        <v>9859.19</v>
      </c>
      <c r="J94" s="131"/>
    </row>
    <row r="95" spans="1:10" ht="16.5" customHeight="1" thickBot="1">
      <c r="A95" s="117" t="s">
        <v>49</v>
      </c>
      <c r="B95" s="118"/>
      <c r="C95" s="119"/>
      <c r="D95" s="130" t="s">
        <v>20</v>
      </c>
      <c r="E95" s="131"/>
      <c r="F95" s="130" t="s">
        <v>20</v>
      </c>
      <c r="G95" s="131"/>
      <c r="H95" s="43" t="s">
        <v>20</v>
      </c>
      <c r="I95" s="130">
        <f>SUM(I91:J94)</f>
        <v>1061005.5499999998</v>
      </c>
      <c r="J95" s="131"/>
    </row>
    <row r="96" spans="1:10" ht="43.5" customHeight="1" thickBot="1">
      <c r="A96" s="158" t="s">
        <v>86</v>
      </c>
      <c r="B96" s="158"/>
      <c r="C96" s="158"/>
      <c r="D96" s="158"/>
      <c r="E96" s="158"/>
      <c r="F96" s="158"/>
      <c r="G96" s="158"/>
      <c r="H96" s="158"/>
      <c r="I96" s="158"/>
      <c r="J96" s="158"/>
    </row>
    <row r="97" spans="1:12" ht="52.5" customHeight="1" thickBot="1">
      <c r="A97" s="8" t="s">
        <v>5</v>
      </c>
      <c r="B97" s="114" t="s">
        <v>52</v>
      </c>
      <c r="C97" s="115"/>
      <c r="D97" s="115"/>
      <c r="E97" s="116"/>
      <c r="F97" s="114" t="s">
        <v>87</v>
      </c>
      <c r="G97" s="116"/>
      <c r="H97" s="15" t="s">
        <v>88</v>
      </c>
      <c r="I97" s="114" t="s">
        <v>89</v>
      </c>
      <c r="J97" s="116"/>
    </row>
    <row r="98" spans="1:12" ht="16.2" thickBot="1">
      <c r="A98" s="10">
        <v>1</v>
      </c>
      <c r="B98" s="114">
        <v>2</v>
      </c>
      <c r="C98" s="115"/>
      <c r="D98" s="115"/>
      <c r="E98" s="116"/>
      <c r="F98" s="114">
        <v>3</v>
      </c>
      <c r="G98" s="116"/>
      <c r="H98" s="94">
        <v>4</v>
      </c>
      <c r="I98" s="114">
        <v>5</v>
      </c>
      <c r="J98" s="116"/>
    </row>
    <row r="99" spans="1:12" ht="16.5" customHeight="1" thickBot="1">
      <c r="A99" s="10">
        <v>1</v>
      </c>
      <c r="B99" s="117" t="s">
        <v>90</v>
      </c>
      <c r="C99" s="118"/>
      <c r="D99" s="118"/>
      <c r="E99" s="119"/>
      <c r="F99" s="114" t="s">
        <v>91</v>
      </c>
      <c r="G99" s="116"/>
      <c r="H99" s="90">
        <v>12</v>
      </c>
      <c r="I99" s="114">
        <v>13000</v>
      </c>
      <c r="J99" s="116"/>
    </row>
    <row r="100" spans="1:12" ht="16.5" customHeight="1" thickBot="1">
      <c r="A100" s="10">
        <v>2</v>
      </c>
      <c r="B100" s="117" t="s">
        <v>92</v>
      </c>
      <c r="C100" s="118"/>
      <c r="D100" s="118"/>
      <c r="E100" s="119"/>
      <c r="F100" s="114" t="s">
        <v>91</v>
      </c>
      <c r="G100" s="116"/>
      <c r="H100" s="94">
        <v>12</v>
      </c>
      <c r="I100" s="114">
        <v>13000</v>
      </c>
      <c r="J100" s="116"/>
    </row>
    <row r="101" spans="1:12" ht="16.5" customHeight="1" thickBot="1">
      <c r="A101" s="10">
        <v>3</v>
      </c>
      <c r="B101" s="117" t="s">
        <v>93</v>
      </c>
      <c r="C101" s="118"/>
      <c r="D101" s="118"/>
      <c r="E101" s="119"/>
      <c r="F101" s="114" t="s">
        <v>91</v>
      </c>
      <c r="G101" s="116"/>
      <c r="H101" s="94">
        <v>12</v>
      </c>
      <c r="I101" s="126">
        <v>20970</v>
      </c>
      <c r="J101" s="127"/>
    </row>
    <row r="102" spans="1:12" ht="16.5" customHeight="1" thickBot="1">
      <c r="A102" s="28">
        <v>4</v>
      </c>
      <c r="B102" s="120" t="s">
        <v>107</v>
      </c>
      <c r="C102" s="121"/>
      <c r="D102" s="121"/>
      <c r="E102" s="122"/>
      <c r="F102" s="114" t="s">
        <v>91</v>
      </c>
      <c r="G102" s="116"/>
      <c r="H102" s="93">
        <v>12</v>
      </c>
      <c r="I102" s="128">
        <v>36000</v>
      </c>
      <c r="J102" s="129"/>
    </row>
    <row r="103" spans="1:12" ht="16.5" customHeight="1" thickBot="1">
      <c r="A103" s="45">
        <v>5</v>
      </c>
      <c r="B103" s="123" t="s">
        <v>114</v>
      </c>
      <c r="C103" s="124"/>
      <c r="D103" s="124"/>
      <c r="E103" s="125"/>
      <c r="F103" s="114" t="s">
        <v>115</v>
      </c>
      <c r="G103" s="116"/>
      <c r="H103" s="93">
        <v>12</v>
      </c>
      <c r="I103" s="128">
        <v>29000</v>
      </c>
      <c r="J103" s="129"/>
    </row>
    <row r="104" spans="1:12" ht="16.5" customHeight="1" thickBot="1">
      <c r="A104" s="45">
        <v>6</v>
      </c>
      <c r="B104" s="123" t="s">
        <v>131</v>
      </c>
      <c r="C104" s="124"/>
      <c r="D104" s="124"/>
      <c r="E104" s="125"/>
      <c r="F104" s="126" t="s">
        <v>115</v>
      </c>
      <c r="G104" s="127"/>
      <c r="H104" s="93">
        <v>12</v>
      </c>
      <c r="I104" s="128"/>
      <c r="J104" s="129"/>
    </row>
    <row r="105" spans="1:12" ht="16.5" customHeight="1" thickBot="1">
      <c r="A105" s="169" t="s">
        <v>49</v>
      </c>
      <c r="B105" s="170"/>
      <c r="C105" s="170"/>
      <c r="D105" s="170"/>
      <c r="E105" s="132"/>
      <c r="F105" s="128" t="s">
        <v>20</v>
      </c>
      <c r="G105" s="132"/>
      <c r="H105" s="93" t="s">
        <v>20</v>
      </c>
      <c r="I105" s="128">
        <f>SUM(I99:J104)</f>
        <v>111970</v>
      </c>
      <c r="J105" s="129"/>
    </row>
    <row r="106" spans="1:12" ht="16.5" customHeight="1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2" ht="18.600000000000001" thickBot="1">
      <c r="A107" s="159" t="s">
        <v>95</v>
      </c>
      <c r="B107" s="159"/>
      <c r="C107" s="159"/>
      <c r="D107" s="159"/>
      <c r="E107" s="159"/>
      <c r="F107" s="159"/>
      <c r="G107" s="159"/>
      <c r="H107" s="159"/>
      <c r="I107" s="159"/>
      <c r="J107" s="159"/>
    </row>
    <row r="108" spans="1:12" ht="31.8" customHeight="1" thickBot="1">
      <c r="A108" s="8" t="s">
        <v>5</v>
      </c>
      <c r="B108" s="114" t="s">
        <v>52</v>
      </c>
      <c r="C108" s="115"/>
      <c r="D108" s="115"/>
      <c r="E108" s="116"/>
      <c r="F108" s="114" t="s">
        <v>96</v>
      </c>
      <c r="G108" s="116"/>
      <c r="H108" s="114" t="s">
        <v>97</v>
      </c>
      <c r="I108" s="116"/>
    </row>
    <row r="109" spans="1:12" ht="16.2" thickBot="1">
      <c r="A109" s="10">
        <v>1</v>
      </c>
      <c r="B109" s="114">
        <v>2</v>
      </c>
      <c r="C109" s="115"/>
      <c r="D109" s="115"/>
      <c r="E109" s="116"/>
      <c r="F109" s="114">
        <v>3</v>
      </c>
      <c r="G109" s="116"/>
      <c r="H109" s="114">
        <v>4</v>
      </c>
      <c r="I109" s="116"/>
    </row>
    <row r="110" spans="1:12" ht="16.2" customHeight="1" thickBot="1">
      <c r="A110" s="17">
        <v>1</v>
      </c>
      <c r="B110" s="117" t="s">
        <v>98</v>
      </c>
      <c r="C110" s="118"/>
      <c r="D110" s="118"/>
      <c r="E110" s="119"/>
      <c r="F110" s="114" t="s">
        <v>99</v>
      </c>
      <c r="G110" s="116"/>
      <c r="H110" s="114">
        <v>40582.080000000002</v>
      </c>
      <c r="I110" s="116"/>
    </row>
    <row r="111" spans="1:12" ht="16.2" customHeight="1" thickBot="1">
      <c r="A111" s="17">
        <v>2</v>
      </c>
      <c r="B111" s="120" t="s">
        <v>108</v>
      </c>
      <c r="C111" s="121"/>
      <c r="D111" s="121"/>
      <c r="E111" s="122"/>
      <c r="F111" s="114" t="s">
        <v>99</v>
      </c>
      <c r="G111" s="116"/>
      <c r="H111" s="114">
        <v>18000</v>
      </c>
      <c r="I111" s="116"/>
    </row>
    <row r="112" spans="1:12" ht="16.2" customHeight="1" thickBot="1">
      <c r="A112" s="48">
        <v>3</v>
      </c>
      <c r="B112" s="123" t="s">
        <v>121</v>
      </c>
      <c r="C112" s="124"/>
      <c r="D112" s="124"/>
      <c r="E112" s="168"/>
      <c r="F112" s="217" t="s">
        <v>99</v>
      </c>
      <c r="G112" s="116"/>
      <c r="H112" s="166">
        <v>1.2</v>
      </c>
      <c r="I112" s="167"/>
      <c r="L112" s="58"/>
    </row>
    <row r="113" spans="1:14" ht="15.6">
      <c r="A113" s="48">
        <v>4</v>
      </c>
      <c r="B113" s="161" t="s">
        <v>132</v>
      </c>
      <c r="C113" s="162"/>
      <c r="D113" s="162"/>
      <c r="E113" s="163"/>
      <c r="F113" s="164" t="s">
        <v>99</v>
      </c>
      <c r="G113" s="165"/>
      <c r="H113" s="166">
        <v>253107.81</v>
      </c>
      <c r="I113" s="167"/>
      <c r="J113" s="50"/>
      <c r="K113" s="58"/>
      <c r="L113" s="57"/>
    </row>
    <row r="114" spans="1:14" ht="15.6">
      <c r="A114" s="49">
        <v>5</v>
      </c>
      <c r="B114" s="141" t="s">
        <v>133</v>
      </c>
      <c r="C114" s="142"/>
      <c r="D114" s="142"/>
      <c r="E114" s="143"/>
      <c r="F114" s="139"/>
      <c r="G114" s="140"/>
      <c r="H114" s="138"/>
      <c r="I114" s="138"/>
    </row>
    <row r="115" spans="1:14" ht="16.5" customHeight="1" thickBot="1">
      <c r="A115" s="135" t="s">
        <v>49</v>
      </c>
      <c r="B115" s="136"/>
      <c r="C115" s="136"/>
      <c r="D115" s="136"/>
      <c r="E115" s="137"/>
      <c r="F115" s="133" t="s">
        <v>99</v>
      </c>
      <c r="G115" s="134"/>
      <c r="H115" s="133">
        <f>SUM(H110:I114)</f>
        <v>311691.08999999997</v>
      </c>
      <c r="I115" s="134"/>
    </row>
    <row r="116" spans="1:14" ht="16.5" customHeight="1">
      <c r="A116" s="27"/>
      <c r="B116" s="27"/>
      <c r="C116" s="27"/>
      <c r="D116" s="27"/>
      <c r="E116" s="27"/>
      <c r="F116" s="24"/>
      <c r="G116" s="24"/>
      <c r="H116" s="24"/>
      <c r="I116" s="24"/>
      <c r="L116" s="56"/>
      <c r="M116" s="57"/>
    </row>
    <row r="117" spans="1:14" ht="35.25" customHeight="1" thickBot="1">
      <c r="A117" s="160" t="s">
        <v>100</v>
      </c>
      <c r="B117" s="160"/>
      <c r="C117" s="160"/>
      <c r="D117" s="160"/>
      <c r="E117" s="160"/>
      <c r="F117" s="160"/>
      <c r="G117" s="160"/>
      <c r="H117" s="160"/>
      <c r="I117" s="160"/>
      <c r="J117" s="160"/>
    </row>
    <row r="118" spans="1:14" ht="32.25" customHeight="1" thickBot="1">
      <c r="A118" s="8" t="s">
        <v>5</v>
      </c>
      <c r="B118" s="114" t="s">
        <v>24</v>
      </c>
      <c r="C118" s="115"/>
      <c r="D118" s="115"/>
      <c r="E118" s="116"/>
      <c r="F118" s="91" t="s">
        <v>101</v>
      </c>
      <c r="G118" s="114" t="s">
        <v>102</v>
      </c>
      <c r="H118" s="116"/>
      <c r="I118" s="114" t="s">
        <v>55</v>
      </c>
      <c r="J118" s="116"/>
    </row>
    <row r="119" spans="1:14" ht="19.5" customHeight="1" thickBot="1">
      <c r="A119" s="10"/>
      <c r="B119" s="114">
        <v>1</v>
      </c>
      <c r="C119" s="115"/>
      <c r="D119" s="115"/>
      <c r="E119" s="116"/>
      <c r="F119" s="94">
        <v>2</v>
      </c>
      <c r="G119" s="114">
        <v>3</v>
      </c>
      <c r="H119" s="116"/>
      <c r="I119" s="114">
        <v>4</v>
      </c>
      <c r="J119" s="116"/>
    </row>
    <row r="120" spans="1:14" ht="16.2" thickBot="1">
      <c r="A120" s="17">
        <v>1</v>
      </c>
      <c r="B120" s="152" t="s">
        <v>134</v>
      </c>
      <c r="C120" s="153"/>
      <c r="D120" s="153"/>
      <c r="E120" s="154"/>
      <c r="F120" s="18"/>
      <c r="G120" s="106"/>
      <c r="H120" s="107"/>
      <c r="I120" s="114">
        <v>64642</v>
      </c>
      <c r="J120" s="116"/>
    </row>
    <row r="121" spans="1:14" ht="16.5" customHeight="1" thickBot="1">
      <c r="A121" s="17">
        <v>2</v>
      </c>
      <c r="B121" s="117" t="s">
        <v>143</v>
      </c>
      <c r="C121" s="118"/>
      <c r="D121" s="118"/>
      <c r="E121" s="119"/>
      <c r="F121" s="18"/>
      <c r="G121" s="106"/>
      <c r="H121" s="107"/>
      <c r="I121" s="114"/>
      <c r="J121" s="116"/>
    </row>
    <row r="122" spans="1:14" ht="16.5" customHeight="1" thickBot="1">
      <c r="A122" s="17">
        <v>3</v>
      </c>
      <c r="B122" s="117" t="s">
        <v>135</v>
      </c>
      <c r="C122" s="118"/>
      <c r="D122" s="118"/>
      <c r="E122" s="119"/>
      <c r="F122" s="18"/>
      <c r="G122" s="106"/>
      <c r="H122" s="107"/>
      <c r="I122" s="114"/>
      <c r="J122" s="116"/>
      <c r="L122" s="58"/>
    </row>
    <row r="123" spans="1:14" ht="16.2" thickBot="1">
      <c r="A123" s="44">
        <v>4</v>
      </c>
      <c r="B123" s="123" t="s">
        <v>120</v>
      </c>
      <c r="C123" s="124"/>
      <c r="D123" s="124"/>
      <c r="E123" s="168"/>
      <c r="F123" s="18"/>
      <c r="G123" s="106"/>
      <c r="H123" s="107"/>
      <c r="I123" s="114">
        <v>0</v>
      </c>
      <c r="J123" s="116"/>
    </row>
    <row r="124" spans="1:14" ht="16.5" customHeight="1" thickBot="1">
      <c r="A124" s="155" t="s">
        <v>49</v>
      </c>
      <c r="B124" s="156"/>
      <c r="C124" s="156"/>
      <c r="D124" s="156"/>
      <c r="E124" s="157"/>
      <c r="F124" s="18"/>
      <c r="G124" s="114" t="s">
        <v>20</v>
      </c>
      <c r="H124" s="116"/>
      <c r="I124" s="114">
        <f>SUM(I120:J123)</f>
        <v>64642</v>
      </c>
      <c r="J124" s="116"/>
    </row>
    <row r="126" spans="1:14">
      <c r="B126" s="29" t="s">
        <v>117</v>
      </c>
    </row>
    <row r="127" spans="1:14" ht="14.4">
      <c r="N127" s="53"/>
    </row>
    <row r="128" spans="1:14">
      <c r="J128" s="46">
        <f>J126+I124+H115+I105+I95+I87+J81+I70+J58+I50+I29+I19</f>
        <v>11147163.960000001</v>
      </c>
      <c r="L128" s="58">
        <v>11224086.130000001</v>
      </c>
      <c r="M128" s="57"/>
    </row>
    <row r="129" spans="10:12">
      <c r="J129" s="104">
        <v>11147163.959999997</v>
      </c>
      <c r="L129" s="46">
        <f>L128-J128</f>
        <v>76922.169999999925</v>
      </c>
    </row>
    <row r="130" spans="10:12">
      <c r="J130" s="47">
        <f>J129-J128</f>
        <v>0</v>
      </c>
    </row>
  </sheetData>
  <mergeCells count="276">
    <mergeCell ref="F103:G103"/>
    <mergeCell ref="I103:J103"/>
    <mergeCell ref="B112:E112"/>
    <mergeCell ref="F112:G112"/>
    <mergeCell ref="H112:I112"/>
    <mergeCell ref="A43:A44"/>
    <mergeCell ref="I35:J35"/>
    <mergeCell ref="B35:F35"/>
    <mergeCell ref="B37:F37"/>
    <mergeCell ref="B43:F43"/>
    <mergeCell ref="B44:F44"/>
    <mergeCell ref="G43:H44"/>
    <mergeCell ref="I43:J44"/>
    <mergeCell ref="B45:F45"/>
    <mergeCell ref="G45:H45"/>
    <mergeCell ref="I45:J45"/>
    <mergeCell ref="B41:F41"/>
    <mergeCell ref="G41:H41"/>
    <mergeCell ref="I41:J41"/>
    <mergeCell ref="B42:F42"/>
    <mergeCell ref="G42:H42"/>
    <mergeCell ref="I42:J42"/>
    <mergeCell ref="B48:F48"/>
    <mergeCell ref="A21:J21"/>
    <mergeCell ref="A24:J24"/>
    <mergeCell ref="B25:D25"/>
    <mergeCell ref="E25:F25"/>
    <mergeCell ref="B26:D26"/>
    <mergeCell ref="E26:F26"/>
    <mergeCell ref="I25:J25"/>
    <mergeCell ref="B40:F40"/>
    <mergeCell ref="G40:H40"/>
    <mergeCell ref="I40:J40"/>
    <mergeCell ref="B36:F36"/>
    <mergeCell ref="G36:H36"/>
    <mergeCell ref="I36:J36"/>
    <mergeCell ref="A1:J1"/>
    <mergeCell ref="A2:J2"/>
    <mergeCell ref="A3:J3"/>
    <mergeCell ref="A5:J5"/>
    <mergeCell ref="A6:J6"/>
    <mergeCell ref="A9:J9"/>
    <mergeCell ref="B10:C12"/>
    <mergeCell ref="I10:J12"/>
    <mergeCell ref="A10:A12"/>
    <mergeCell ref="D10:D12"/>
    <mergeCell ref="E10:H10"/>
    <mergeCell ref="E11:E12"/>
    <mergeCell ref="F11:H11"/>
    <mergeCell ref="I4:J4"/>
    <mergeCell ref="A19:C19"/>
    <mergeCell ref="I14:J14"/>
    <mergeCell ref="I13:J13"/>
    <mergeCell ref="I15:J15"/>
    <mergeCell ref="I29:J29"/>
    <mergeCell ref="E29:F29"/>
    <mergeCell ref="A29:D29"/>
    <mergeCell ref="A38:A39"/>
    <mergeCell ref="B38:F38"/>
    <mergeCell ref="B39:F39"/>
    <mergeCell ref="I26:J26"/>
    <mergeCell ref="B27:D27"/>
    <mergeCell ref="B28:D28"/>
    <mergeCell ref="E27:F27"/>
    <mergeCell ref="E28:F28"/>
    <mergeCell ref="I27:J27"/>
    <mergeCell ref="I28:J28"/>
    <mergeCell ref="G37:H37"/>
    <mergeCell ref="I37:J37"/>
    <mergeCell ref="G38:H39"/>
    <mergeCell ref="I38:J39"/>
    <mergeCell ref="A31:J31"/>
    <mergeCell ref="A34:J34"/>
    <mergeCell ref="G35:H35"/>
    <mergeCell ref="G48:H48"/>
    <mergeCell ref="I48:J48"/>
    <mergeCell ref="B49:F49"/>
    <mergeCell ref="G49:H49"/>
    <mergeCell ref="I49:J49"/>
    <mergeCell ref="B46:F46"/>
    <mergeCell ref="G46:H46"/>
    <mergeCell ref="I46:J46"/>
    <mergeCell ref="B47:F47"/>
    <mergeCell ref="G47:H47"/>
    <mergeCell ref="I47:J47"/>
    <mergeCell ref="A50:F50"/>
    <mergeCell ref="A60:J60"/>
    <mergeCell ref="B64:D64"/>
    <mergeCell ref="E64:F64"/>
    <mergeCell ref="G64:H64"/>
    <mergeCell ref="I64:J64"/>
    <mergeCell ref="B65:D65"/>
    <mergeCell ref="E65:F65"/>
    <mergeCell ref="G65:H65"/>
    <mergeCell ref="F56:G56"/>
    <mergeCell ref="H56:I56"/>
    <mergeCell ref="B57:E57"/>
    <mergeCell ref="F57:G57"/>
    <mergeCell ref="H57:I57"/>
    <mergeCell ref="F58:G58"/>
    <mergeCell ref="H58:I58"/>
    <mergeCell ref="A58:E58"/>
    <mergeCell ref="G50:H50"/>
    <mergeCell ref="I50:J50"/>
    <mergeCell ref="A52:J52"/>
    <mergeCell ref="B55:E55"/>
    <mergeCell ref="F55:G55"/>
    <mergeCell ref="H55:I55"/>
    <mergeCell ref="B56:E56"/>
    <mergeCell ref="I65:J65"/>
    <mergeCell ref="B66:D66"/>
    <mergeCell ref="E66:F66"/>
    <mergeCell ref="G66:H66"/>
    <mergeCell ref="I66:J66"/>
    <mergeCell ref="B67:D67"/>
    <mergeCell ref="E67:F67"/>
    <mergeCell ref="G67:H67"/>
    <mergeCell ref="I67:J67"/>
    <mergeCell ref="B78:D78"/>
    <mergeCell ref="F78:G78"/>
    <mergeCell ref="H78:I78"/>
    <mergeCell ref="B68:D68"/>
    <mergeCell ref="E68:F68"/>
    <mergeCell ref="G68:H68"/>
    <mergeCell ref="I68:J68"/>
    <mergeCell ref="B69:D69"/>
    <mergeCell ref="E69:F69"/>
    <mergeCell ref="G69:H69"/>
    <mergeCell ref="I69:J69"/>
    <mergeCell ref="A72:J72"/>
    <mergeCell ref="A75:J75"/>
    <mergeCell ref="B76:D76"/>
    <mergeCell ref="F76:G76"/>
    <mergeCell ref="H76:I76"/>
    <mergeCell ref="B77:D77"/>
    <mergeCell ref="F77:G77"/>
    <mergeCell ref="G70:H70"/>
    <mergeCell ref="I70:J70"/>
    <mergeCell ref="E70:F70"/>
    <mergeCell ref="A70:D70"/>
    <mergeCell ref="H77:I77"/>
    <mergeCell ref="E86:F86"/>
    <mergeCell ref="G86:H86"/>
    <mergeCell ref="I86:J86"/>
    <mergeCell ref="I87:J87"/>
    <mergeCell ref="B79:D79"/>
    <mergeCell ref="F79:G79"/>
    <mergeCell ref="H79:I79"/>
    <mergeCell ref="B80:D80"/>
    <mergeCell ref="F80:G80"/>
    <mergeCell ref="H80:I80"/>
    <mergeCell ref="F81:G81"/>
    <mergeCell ref="H81:I81"/>
    <mergeCell ref="B81:D81"/>
    <mergeCell ref="A83:J83"/>
    <mergeCell ref="I84:J84"/>
    <mergeCell ref="I85:J85"/>
    <mergeCell ref="G84:H84"/>
    <mergeCell ref="G85:H85"/>
    <mergeCell ref="E84:F84"/>
    <mergeCell ref="E85:F85"/>
    <mergeCell ref="B84:D84"/>
    <mergeCell ref="B85:D85"/>
    <mergeCell ref="I124:J124"/>
    <mergeCell ref="B120:E120"/>
    <mergeCell ref="A124:E124"/>
    <mergeCell ref="G124:H124"/>
    <mergeCell ref="A96:J96"/>
    <mergeCell ref="B102:E102"/>
    <mergeCell ref="F102:G102"/>
    <mergeCell ref="I102:J102"/>
    <mergeCell ref="B119:E119"/>
    <mergeCell ref="G119:H119"/>
    <mergeCell ref="I119:J119"/>
    <mergeCell ref="G120:H120"/>
    <mergeCell ref="I120:J120"/>
    <mergeCell ref="A107:J107"/>
    <mergeCell ref="A117:J117"/>
    <mergeCell ref="I118:J118"/>
    <mergeCell ref="B99:E99"/>
    <mergeCell ref="B113:E113"/>
    <mergeCell ref="F113:G113"/>
    <mergeCell ref="H113:I113"/>
    <mergeCell ref="B123:E123"/>
    <mergeCell ref="G123:H123"/>
    <mergeCell ref="I123:J123"/>
    <mergeCell ref="A105:E105"/>
    <mergeCell ref="B13:C13"/>
    <mergeCell ref="B14:C14"/>
    <mergeCell ref="B15:C15"/>
    <mergeCell ref="B16:C16"/>
    <mergeCell ref="B17:C17"/>
    <mergeCell ref="B18:C18"/>
    <mergeCell ref="B108:E108"/>
    <mergeCell ref="F108:G108"/>
    <mergeCell ref="H108:I108"/>
    <mergeCell ref="I100:J100"/>
    <mergeCell ref="I101:J101"/>
    <mergeCell ref="I105:J105"/>
    <mergeCell ref="I98:J98"/>
    <mergeCell ref="F98:G98"/>
    <mergeCell ref="B100:E100"/>
    <mergeCell ref="D93:E93"/>
    <mergeCell ref="D94:E94"/>
    <mergeCell ref="F91:G91"/>
    <mergeCell ref="F92:G92"/>
    <mergeCell ref="F93:G93"/>
    <mergeCell ref="F94:G94"/>
    <mergeCell ref="B97:E97"/>
    <mergeCell ref="B98:E98"/>
    <mergeCell ref="F99:G99"/>
    <mergeCell ref="B122:E122"/>
    <mergeCell ref="G122:H122"/>
    <mergeCell ref="B118:E118"/>
    <mergeCell ref="G118:H118"/>
    <mergeCell ref="F111:G111"/>
    <mergeCell ref="F115:G115"/>
    <mergeCell ref="H110:I110"/>
    <mergeCell ref="H111:I111"/>
    <mergeCell ref="H115:I115"/>
    <mergeCell ref="A115:E115"/>
    <mergeCell ref="I122:J122"/>
    <mergeCell ref="B121:E121"/>
    <mergeCell ref="G121:H121"/>
    <mergeCell ref="I121:J121"/>
    <mergeCell ref="H114:I114"/>
    <mergeCell ref="F114:G114"/>
    <mergeCell ref="B114:E114"/>
    <mergeCell ref="B111:E111"/>
    <mergeCell ref="F110:G110"/>
    <mergeCell ref="I99:J99"/>
    <mergeCell ref="B104:E104"/>
    <mergeCell ref="F104:G104"/>
    <mergeCell ref="I104:J104"/>
    <mergeCell ref="B92:C92"/>
    <mergeCell ref="B93:C93"/>
    <mergeCell ref="B94:C94"/>
    <mergeCell ref="B101:E101"/>
    <mergeCell ref="F100:G100"/>
    <mergeCell ref="F101:G101"/>
    <mergeCell ref="F105:G105"/>
    <mergeCell ref="I95:J95"/>
    <mergeCell ref="F95:G95"/>
    <mergeCell ref="D95:E95"/>
    <mergeCell ref="A95:C95"/>
    <mergeCell ref="F97:G97"/>
    <mergeCell ref="I97:J97"/>
    <mergeCell ref="I93:J93"/>
    <mergeCell ref="I94:J94"/>
    <mergeCell ref="I92:J92"/>
    <mergeCell ref="D92:E92"/>
    <mergeCell ref="B103:E103"/>
    <mergeCell ref="K28:L28"/>
    <mergeCell ref="I16:J16"/>
    <mergeCell ref="I17:J17"/>
    <mergeCell ref="I18:J18"/>
    <mergeCell ref="I19:J19"/>
    <mergeCell ref="B109:E109"/>
    <mergeCell ref="F109:G109"/>
    <mergeCell ref="H109:I109"/>
    <mergeCell ref="B110:E110"/>
    <mergeCell ref="D91:E91"/>
    <mergeCell ref="E87:F87"/>
    <mergeCell ref="G87:H87"/>
    <mergeCell ref="A87:D87"/>
    <mergeCell ref="I89:J89"/>
    <mergeCell ref="I90:J90"/>
    <mergeCell ref="F89:G89"/>
    <mergeCell ref="D89:E89"/>
    <mergeCell ref="B89:C89"/>
    <mergeCell ref="B90:C90"/>
    <mergeCell ref="D90:E90"/>
    <mergeCell ref="F90:G90"/>
    <mergeCell ref="B91:C91"/>
    <mergeCell ref="I91:J91"/>
    <mergeCell ref="B86:D86"/>
  </mergeCells>
  <pageMargins left="0.7" right="0.16" top="0.75" bottom="0.31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30"/>
  <sheetViews>
    <sheetView topLeftCell="A113" workbookViewId="0">
      <selection activeCell="K129" sqref="K129"/>
    </sheetView>
  </sheetViews>
  <sheetFormatPr defaultColWidth="9.109375" defaultRowHeight="13.8"/>
  <cols>
    <col min="1" max="1" width="4.5546875" style="29" customWidth="1"/>
    <col min="2" max="2" width="12.44140625" style="29" customWidth="1"/>
    <col min="3" max="4" width="9.109375" style="29"/>
    <col min="5" max="5" width="11.6640625" style="29" bestFit="1" customWidth="1"/>
    <col min="6" max="7" width="9.109375" style="29"/>
    <col min="8" max="8" width="10.88671875" style="29" customWidth="1"/>
    <col min="9" max="9" width="8.109375" style="29" customWidth="1"/>
    <col min="10" max="10" width="11.88671875" style="29" customWidth="1"/>
    <col min="11" max="11" width="12.5546875" style="29" customWidth="1"/>
    <col min="12" max="12" width="1.44140625" style="29" customWidth="1"/>
    <col min="13" max="13" width="9.109375" style="29"/>
    <col min="14" max="14" width="22.33203125" style="29" customWidth="1"/>
    <col min="15" max="16384" width="9.109375" style="29"/>
  </cols>
  <sheetData>
    <row r="1" spans="1:10" ht="17.25" customHeight="1">
      <c r="A1" s="204" t="s">
        <v>0</v>
      </c>
      <c r="B1" s="204"/>
      <c r="C1" s="204"/>
      <c r="D1" s="204"/>
      <c r="E1" s="204"/>
      <c r="F1" s="204"/>
      <c r="G1" s="204"/>
      <c r="H1" s="204"/>
      <c r="I1" s="204"/>
      <c r="J1" s="204"/>
    </row>
    <row r="2" spans="1:10" ht="17.25" customHeight="1">
      <c r="A2" s="204" t="s">
        <v>112</v>
      </c>
      <c r="B2" s="204"/>
      <c r="C2" s="204"/>
      <c r="D2" s="204"/>
      <c r="E2" s="204"/>
      <c r="F2" s="204"/>
      <c r="G2" s="204"/>
      <c r="H2" s="204"/>
      <c r="I2" s="204"/>
      <c r="J2" s="204"/>
    </row>
    <row r="3" spans="1:10" ht="17.25" customHeight="1">
      <c r="A3" s="204" t="s">
        <v>118</v>
      </c>
      <c r="B3" s="204"/>
      <c r="C3" s="204"/>
      <c r="D3" s="204"/>
      <c r="E3" s="204"/>
      <c r="F3" s="204"/>
      <c r="G3" s="204"/>
      <c r="H3" s="204"/>
      <c r="I3" s="204"/>
      <c r="J3" s="204"/>
    </row>
    <row r="4" spans="1:10" ht="18">
      <c r="A4" s="1"/>
      <c r="I4" s="216" t="s">
        <v>144</v>
      </c>
      <c r="J4" s="216"/>
    </row>
    <row r="5" spans="1:10" ht="58.5" customHeight="1">
      <c r="A5" s="205" t="s">
        <v>129</v>
      </c>
      <c r="B5" s="205"/>
      <c r="C5" s="205"/>
      <c r="D5" s="205"/>
      <c r="E5" s="205"/>
      <c r="F5" s="205"/>
      <c r="G5" s="205"/>
      <c r="H5" s="205"/>
      <c r="I5" s="205"/>
      <c r="J5" s="205"/>
    </row>
    <row r="6" spans="1:10" ht="18">
      <c r="A6" s="179" t="s">
        <v>1</v>
      </c>
      <c r="B6" s="179"/>
      <c r="C6" s="179"/>
      <c r="D6" s="179"/>
      <c r="E6" s="179"/>
      <c r="F6" s="179"/>
      <c r="G6" s="179"/>
      <c r="H6" s="179"/>
      <c r="I6" s="179"/>
      <c r="J6" s="179"/>
    </row>
    <row r="7" spans="1:10" ht="18">
      <c r="A7" s="3" t="s">
        <v>2</v>
      </c>
    </row>
    <row r="8" spans="1:10" ht="18">
      <c r="A8" s="3" t="s">
        <v>3</v>
      </c>
    </row>
    <row r="9" spans="1:10" ht="18.600000000000001" thickBot="1">
      <c r="A9" s="180" t="s">
        <v>4</v>
      </c>
      <c r="B9" s="180"/>
      <c r="C9" s="180"/>
      <c r="D9" s="180"/>
      <c r="E9" s="180"/>
      <c r="F9" s="180"/>
      <c r="G9" s="180"/>
      <c r="H9" s="180"/>
      <c r="I9" s="180"/>
      <c r="J9" s="180"/>
    </row>
    <row r="10" spans="1:10" ht="30" customHeight="1" thickBot="1">
      <c r="A10" s="212" t="s">
        <v>5</v>
      </c>
      <c r="B10" s="206" t="s">
        <v>6</v>
      </c>
      <c r="C10" s="207"/>
      <c r="D10" s="212" t="s">
        <v>7</v>
      </c>
      <c r="E10" s="144" t="s">
        <v>8</v>
      </c>
      <c r="F10" s="215"/>
      <c r="G10" s="215"/>
      <c r="H10" s="145"/>
      <c r="I10" s="206" t="s">
        <v>9</v>
      </c>
      <c r="J10" s="207"/>
    </row>
    <row r="11" spans="1:10" ht="15.75" customHeight="1" thickBot="1">
      <c r="A11" s="213"/>
      <c r="B11" s="208"/>
      <c r="C11" s="209"/>
      <c r="D11" s="213"/>
      <c r="E11" s="212" t="s">
        <v>10</v>
      </c>
      <c r="F11" s="144" t="s">
        <v>106</v>
      </c>
      <c r="G11" s="215"/>
      <c r="H11" s="145"/>
      <c r="I11" s="208"/>
      <c r="J11" s="209"/>
    </row>
    <row r="12" spans="1:10" ht="62.25" customHeight="1" thickBot="1">
      <c r="A12" s="214"/>
      <c r="B12" s="210"/>
      <c r="C12" s="211"/>
      <c r="D12" s="214"/>
      <c r="E12" s="214"/>
      <c r="F12" s="83" t="s">
        <v>11</v>
      </c>
      <c r="G12" s="83" t="s">
        <v>12</v>
      </c>
      <c r="H12" s="83" t="s">
        <v>13</v>
      </c>
      <c r="I12" s="210"/>
      <c r="J12" s="211"/>
    </row>
    <row r="13" spans="1:10" ht="14.4" thickBot="1">
      <c r="A13" s="84">
        <v>1</v>
      </c>
      <c r="B13" s="144">
        <v>2</v>
      </c>
      <c r="C13" s="145"/>
      <c r="D13" s="83">
        <v>3</v>
      </c>
      <c r="E13" s="83">
        <v>4</v>
      </c>
      <c r="F13" s="83">
        <v>5</v>
      </c>
      <c r="G13" s="83">
        <v>6</v>
      </c>
      <c r="H13" s="83">
        <v>7</v>
      </c>
      <c r="I13" s="144">
        <v>8</v>
      </c>
      <c r="J13" s="145"/>
    </row>
    <row r="14" spans="1:10" ht="14.4" thickBot="1">
      <c r="A14" s="6">
        <v>1</v>
      </c>
      <c r="B14" s="146" t="s">
        <v>14</v>
      </c>
      <c r="C14" s="147"/>
      <c r="D14" s="87">
        <v>1</v>
      </c>
      <c r="E14" s="89">
        <v>30000</v>
      </c>
      <c r="F14" s="89">
        <v>27000</v>
      </c>
      <c r="G14" s="34"/>
      <c r="H14" s="89">
        <f>E14-F14-G14</f>
        <v>3000</v>
      </c>
      <c r="I14" s="108">
        <f>E14*12*D14</f>
        <v>360000</v>
      </c>
      <c r="J14" s="109"/>
    </row>
    <row r="15" spans="1:10" ht="14.4" thickBot="1">
      <c r="A15" s="6">
        <v>2</v>
      </c>
      <c r="B15" s="146" t="s">
        <v>15</v>
      </c>
      <c r="C15" s="147"/>
      <c r="D15" s="87">
        <v>1</v>
      </c>
      <c r="E15" s="89">
        <v>21600</v>
      </c>
      <c r="F15" s="89">
        <v>21600</v>
      </c>
      <c r="G15" s="34">
        <v>0</v>
      </c>
      <c r="H15" s="89">
        <f t="shared" ref="H15:H18" si="0">E15-F15-G15</f>
        <v>0</v>
      </c>
      <c r="I15" s="108">
        <f>E15*12*D15</f>
        <v>259200</v>
      </c>
      <c r="J15" s="109"/>
    </row>
    <row r="16" spans="1:10" ht="26.25" customHeight="1" thickBot="1">
      <c r="A16" s="6">
        <v>3</v>
      </c>
      <c r="B16" s="146" t="s">
        <v>16</v>
      </c>
      <c r="C16" s="147"/>
      <c r="D16" s="87">
        <v>13.46</v>
      </c>
      <c r="E16" s="89">
        <v>32786.79309063893</v>
      </c>
      <c r="F16" s="89">
        <v>18279.099999999999</v>
      </c>
      <c r="G16" s="89">
        <v>1388.01</v>
      </c>
      <c r="H16" s="89">
        <f t="shared" si="0"/>
        <v>13119.683090638931</v>
      </c>
      <c r="I16" s="108">
        <f>E16*12*D16</f>
        <v>5295722.82</v>
      </c>
      <c r="J16" s="109"/>
    </row>
    <row r="17" spans="1:13" ht="25.5" customHeight="1" thickBot="1">
      <c r="A17" s="6">
        <v>4</v>
      </c>
      <c r="B17" s="146" t="s">
        <v>17</v>
      </c>
      <c r="C17" s="147"/>
      <c r="D17" s="87">
        <v>1</v>
      </c>
      <c r="E17" s="89">
        <v>17514.5</v>
      </c>
      <c r="F17" s="89">
        <v>16595.5</v>
      </c>
      <c r="G17" s="89">
        <v>919</v>
      </c>
      <c r="H17" s="89">
        <f t="shared" si="0"/>
        <v>0</v>
      </c>
      <c r="I17" s="108">
        <f>E17*12*D17</f>
        <v>210174</v>
      </c>
      <c r="J17" s="109"/>
    </row>
    <row r="18" spans="1:13" ht="27" customHeight="1" thickBot="1">
      <c r="A18" s="32">
        <v>5</v>
      </c>
      <c r="B18" s="148" t="s">
        <v>18</v>
      </c>
      <c r="C18" s="149"/>
      <c r="D18" s="36">
        <v>5.5</v>
      </c>
      <c r="E18" s="37">
        <v>18258.919999999998</v>
      </c>
      <c r="F18" s="37">
        <v>15340.64</v>
      </c>
      <c r="G18" s="37">
        <v>2290.5</v>
      </c>
      <c r="H18" s="89">
        <f t="shared" si="0"/>
        <v>627.77999999999884</v>
      </c>
      <c r="I18" s="110">
        <f>E18*12*D18</f>
        <v>1205088.72</v>
      </c>
      <c r="J18" s="111"/>
    </row>
    <row r="19" spans="1:13" ht="15.75" customHeight="1" thickBot="1">
      <c r="A19" s="186" t="s">
        <v>19</v>
      </c>
      <c r="B19" s="187"/>
      <c r="C19" s="188"/>
      <c r="D19" s="88">
        <f>D14+D15+D16+D17+D18</f>
        <v>21.96</v>
      </c>
      <c r="E19" s="39" t="s">
        <v>99</v>
      </c>
      <c r="F19" s="39" t="s">
        <v>20</v>
      </c>
      <c r="G19" s="39" t="s">
        <v>20</v>
      </c>
      <c r="H19" s="39" t="s">
        <v>20</v>
      </c>
      <c r="I19" s="112">
        <f>I14+I15+I16+I17+I18</f>
        <v>7330185.54</v>
      </c>
      <c r="J19" s="113"/>
      <c r="K19" s="50">
        <v>7330185.54</v>
      </c>
      <c r="L19" s="57">
        <f>K20/12/D16+E16</f>
        <v>32786.79309063893</v>
      </c>
      <c r="M19" s="50"/>
    </row>
    <row r="20" spans="1:13">
      <c r="A20" s="35"/>
      <c r="B20" s="35"/>
      <c r="C20" s="13"/>
      <c r="D20" s="13"/>
      <c r="E20" s="13"/>
      <c r="F20" s="13"/>
      <c r="G20" s="13"/>
      <c r="H20" s="13"/>
      <c r="I20" s="13"/>
      <c r="J20" s="14"/>
      <c r="K20" s="47">
        <f>K19-I19</f>
        <v>0</v>
      </c>
      <c r="L20" s="47"/>
    </row>
    <row r="21" spans="1:13" ht="18">
      <c r="A21" s="179" t="s">
        <v>1</v>
      </c>
      <c r="B21" s="179"/>
      <c r="C21" s="179"/>
      <c r="D21" s="179"/>
      <c r="E21" s="179"/>
      <c r="F21" s="179"/>
      <c r="G21" s="179"/>
      <c r="H21" s="179"/>
      <c r="I21" s="179"/>
      <c r="J21" s="179"/>
    </row>
    <row r="22" spans="1:13" ht="18">
      <c r="A22" s="3" t="s">
        <v>21</v>
      </c>
      <c r="F22" s="29">
        <v>112</v>
      </c>
    </row>
    <row r="23" spans="1:13" ht="18">
      <c r="A23" s="3" t="s">
        <v>22</v>
      </c>
      <c r="F23" s="29" t="s">
        <v>110</v>
      </c>
    </row>
    <row r="24" spans="1:13" ht="32.25" customHeight="1" thickBot="1">
      <c r="A24" s="160" t="s">
        <v>23</v>
      </c>
      <c r="B24" s="160"/>
      <c r="C24" s="160"/>
      <c r="D24" s="160"/>
      <c r="E24" s="160"/>
      <c r="F24" s="160"/>
      <c r="G24" s="160"/>
      <c r="H24" s="160"/>
      <c r="I24" s="160"/>
      <c r="J24" s="160"/>
    </row>
    <row r="25" spans="1:13" ht="67.5" customHeight="1" thickBot="1">
      <c r="A25" s="8" t="s">
        <v>5</v>
      </c>
      <c r="B25" s="114" t="s">
        <v>24</v>
      </c>
      <c r="C25" s="115"/>
      <c r="D25" s="116"/>
      <c r="E25" s="114" t="s">
        <v>25</v>
      </c>
      <c r="F25" s="116"/>
      <c r="G25" s="77" t="s">
        <v>26</v>
      </c>
      <c r="H25" s="77" t="s">
        <v>27</v>
      </c>
      <c r="I25" s="114" t="s">
        <v>28</v>
      </c>
      <c r="J25" s="116"/>
    </row>
    <row r="26" spans="1:13" ht="16.2" thickBot="1">
      <c r="A26" s="10">
        <v>1</v>
      </c>
      <c r="B26" s="114">
        <v>2</v>
      </c>
      <c r="C26" s="115"/>
      <c r="D26" s="116"/>
      <c r="E26" s="114">
        <v>3</v>
      </c>
      <c r="F26" s="116"/>
      <c r="G26" s="80">
        <v>4</v>
      </c>
      <c r="H26" s="80">
        <v>5</v>
      </c>
      <c r="I26" s="114">
        <v>6</v>
      </c>
      <c r="J26" s="116"/>
    </row>
    <row r="27" spans="1:13" ht="15.75" hidden="1" customHeight="1" thickBot="1">
      <c r="A27" s="78">
        <v>1</v>
      </c>
      <c r="B27" s="195" t="s">
        <v>111</v>
      </c>
      <c r="C27" s="196"/>
      <c r="D27" s="197"/>
      <c r="E27" s="106"/>
      <c r="F27" s="107"/>
      <c r="G27" s="18"/>
      <c r="H27" s="18"/>
      <c r="I27" s="106"/>
      <c r="J27" s="107"/>
    </row>
    <row r="28" spans="1:13" ht="14.4" thickBot="1">
      <c r="A28" s="78">
        <v>1</v>
      </c>
      <c r="B28" s="195" t="s">
        <v>116</v>
      </c>
      <c r="C28" s="196"/>
      <c r="D28" s="197"/>
      <c r="E28" s="106"/>
      <c r="F28" s="107"/>
      <c r="G28" s="18"/>
      <c r="H28" s="18"/>
      <c r="I28" s="106"/>
      <c r="J28" s="107"/>
      <c r="K28" s="106"/>
      <c r="L28" s="107"/>
    </row>
    <row r="29" spans="1:13" ht="16.5" customHeight="1" thickBot="1">
      <c r="A29" s="117" t="s">
        <v>19</v>
      </c>
      <c r="B29" s="118"/>
      <c r="C29" s="118"/>
      <c r="D29" s="119"/>
      <c r="E29" s="114" t="s">
        <v>29</v>
      </c>
      <c r="F29" s="116"/>
      <c r="G29" s="12" t="s">
        <v>29</v>
      </c>
      <c r="H29" s="12" t="s">
        <v>29</v>
      </c>
      <c r="I29" s="114">
        <f>SUM(I27:J28)</f>
        <v>0</v>
      </c>
      <c r="J29" s="116"/>
    </row>
    <row r="31" spans="1:13" ht="18">
      <c r="A31" s="179" t="s">
        <v>30</v>
      </c>
      <c r="B31" s="179"/>
      <c r="C31" s="179"/>
      <c r="D31" s="179"/>
      <c r="E31" s="179"/>
      <c r="F31" s="179"/>
      <c r="G31" s="179"/>
      <c r="H31" s="179"/>
      <c r="I31" s="179"/>
      <c r="J31" s="179"/>
    </row>
    <row r="32" spans="1:13" ht="18">
      <c r="A32" s="3" t="s">
        <v>31</v>
      </c>
    </row>
    <row r="33" spans="1:10" ht="18">
      <c r="A33" s="3" t="s">
        <v>32</v>
      </c>
    </row>
    <row r="34" spans="1:10" ht="71.25" customHeight="1" thickBot="1">
      <c r="A34" s="160" t="s">
        <v>33</v>
      </c>
      <c r="B34" s="160"/>
      <c r="C34" s="160"/>
      <c r="D34" s="160"/>
      <c r="E34" s="160"/>
      <c r="F34" s="160"/>
      <c r="G34" s="160"/>
      <c r="H34" s="160"/>
      <c r="I34" s="160"/>
      <c r="J34" s="160"/>
    </row>
    <row r="35" spans="1:10" ht="32.25" customHeight="1" thickBot="1">
      <c r="A35" s="8" t="s">
        <v>5</v>
      </c>
      <c r="B35" s="114" t="s">
        <v>34</v>
      </c>
      <c r="C35" s="115"/>
      <c r="D35" s="115"/>
      <c r="E35" s="115"/>
      <c r="F35" s="116"/>
      <c r="G35" s="114" t="s">
        <v>35</v>
      </c>
      <c r="H35" s="116"/>
      <c r="I35" s="114" t="s">
        <v>36</v>
      </c>
      <c r="J35" s="116"/>
    </row>
    <row r="36" spans="1:10" ht="16.2" thickBot="1">
      <c r="A36" s="10">
        <v>1</v>
      </c>
      <c r="B36" s="114">
        <v>2</v>
      </c>
      <c r="C36" s="115"/>
      <c r="D36" s="115"/>
      <c r="E36" s="115"/>
      <c r="F36" s="116"/>
      <c r="G36" s="114">
        <v>3</v>
      </c>
      <c r="H36" s="116"/>
      <c r="I36" s="114">
        <v>4</v>
      </c>
      <c r="J36" s="116"/>
    </row>
    <row r="37" spans="1:10" ht="16.5" customHeight="1" thickBot="1">
      <c r="A37" s="17">
        <v>1</v>
      </c>
      <c r="B37" s="114" t="s">
        <v>37</v>
      </c>
      <c r="C37" s="115"/>
      <c r="D37" s="115"/>
      <c r="E37" s="115"/>
      <c r="F37" s="116"/>
      <c r="G37" s="114" t="s">
        <v>20</v>
      </c>
      <c r="H37" s="116"/>
      <c r="I37" s="130">
        <f>I38</f>
        <v>1612640.8092715233</v>
      </c>
      <c r="J37" s="131"/>
    </row>
    <row r="38" spans="1:10" ht="15.75" customHeight="1">
      <c r="A38" s="189"/>
      <c r="B38" s="166" t="s">
        <v>38</v>
      </c>
      <c r="C38" s="191"/>
      <c r="D38" s="191"/>
      <c r="E38" s="191"/>
      <c r="F38" s="167"/>
      <c r="G38" s="110">
        <f>I19</f>
        <v>7330185.54</v>
      </c>
      <c r="H38" s="111"/>
      <c r="I38" s="200">
        <f>I50/30.2*22</f>
        <v>1612640.8092715233</v>
      </c>
      <c r="J38" s="201"/>
    </row>
    <row r="39" spans="1:10" ht="16.5" customHeight="1" thickBot="1">
      <c r="A39" s="190"/>
      <c r="B39" s="192" t="s">
        <v>39</v>
      </c>
      <c r="C39" s="193"/>
      <c r="D39" s="193"/>
      <c r="E39" s="193"/>
      <c r="F39" s="194"/>
      <c r="G39" s="198"/>
      <c r="H39" s="199"/>
      <c r="I39" s="202"/>
      <c r="J39" s="203"/>
    </row>
    <row r="40" spans="1:10" ht="16.5" customHeight="1" thickBot="1">
      <c r="A40" s="78"/>
      <c r="B40" s="114" t="s">
        <v>40</v>
      </c>
      <c r="C40" s="115"/>
      <c r="D40" s="115"/>
      <c r="E40" s="115"/>
      <c r="F40" s="116"/>
      <c r="G40" s="106"/>
      <c r="H40" s="107"/>
      <c r="I40" s="130"/>
      <c r="J40" s="131"/>
    </row>
    <row r="41" spans="1:10" ht="52.5" customHeight="1" thickBot="1">
      <c r="A41" s="78"/>
      <c r="B41" s="114" t="s">
        <v>41</v>
      </c>
      <c r="C41" s="115"/>
      <c r="D41" s="115"/>
      <c r="E41" s="115"/>
      <c r="F41" s="116"/>
      <c r="G41" s="106"/>
      <c r="H41" s="107"/>
      <c r="I41" s="130"/>
      <c r="J41" s="131"/>
    </row>
    <row r="42" spans="1:10" ht="31.5" customHeight="1" thickBot="1">
      <c r="A42" s="17">
        <v>2</v>
      </c>
      <c r="B42" s="114" t="s">
        <v>42</v>
      </c>
      <c r="C42" s="115"/>
      <c r="D42" s="115"/>
      <c r="E42" s="115"/>
      <c r="F42" s="116"/>
      <c r="G42" s="114" t="s">
        <v>20</v>
      </c>
      <c r="H42" s="116"/>
      <c r="I42" s="130">
        <f>I43+I46</f>
        <v>227235.75039735099</v>
      </c>
      <c r="J42" s="131"/>
    </row>
    <row r="43" spans="1:10" ht="15.75" customHeight="1">
      <c r="A43" s="189"/>
      <c r="B43" s="166" t="s">
        <v>38</v>
      </c>
      <c r="C43" s="191"/>
      <c r="D43" s="191"/>
      <c r="E43" s="191"/>
      <c r="F43" s="167"/>
      <c r="G43" s="110">
        <f>G38</f>
        <v>7330185.54</v>
      </c>
      <c r="H43" s="111"/>
      <c r="I43" s="200">
        <f>I50/30.2*2.9</f>
        <v>212575.37940397349</v>
      </c>
      <c r="J43" s="201"/>
    </row>
    <row r="44" spans="1:10" ht="49.5" customHeight="1" thickBot="1">
      <c r="A44" s="190"/>
      <c r="B44" s="192" t="s">
        <v>43</v>
      </c>
      <c r="C44" s="193"/>
      <c r="D44" s="193"/>
      <c r="E44" s="193"/>
      <c r="F44" s="194"/>
      <c r="G44" s="198"/>
      <c r="H44" s="199"/>
      <c r="I44" s="202"/>
      <c r="J44" s="203"/>
    </row>
    <row r="45" spans="1:10" ht="45.75" customHeight="1" thickBot="1">
      <c r="A45" s="78"/>
      <c r="B45" s="114" t="s">
        <v>44</v>
      </c>
      <c r="C45" s="115"/>
      <c r="D45" s="115"/>
      <c r="E45" s="115"/>
      <c r="F45" s="116"/>
      <c r="G45" s="106"/>
      <c r="H45" s="107"/>
      <c r="I45" s="130"/>
      <c r="J45" s="131"/>
    </row>
    <row r="46" spans="1:10" ht="45" customHeight="1" thickBot="1">
      <c r="A46" s="78"/>
      <c r="B46" s="114" t="s">
        <v>45</v>
      </c>
      <c r="C46" s="115"/>
      <c r="D46" s="115"/>
      <c r="E46" s="115"/>
      <c r="F46" s="116"/>
      <c r="G46" s="108">
        <f>G43</f>
        <v>7330185.54</v>
      </c>
      <c r="H46" s="109"/>
      <c r="I46" s="130">
        <f>I50/30.2*0.2</f>
        <v>14660.370993377484</v>
      </c>
      <c r="J46" s="131"/>
    </row>
    <row r="47" spans="1:10" ht="63.75" customHeight="1" thickBot="1">
      <c r="A47" s="78"/>
      <c r="B47" s="114" t="s">
        <v>46</v>
      </c>
      <c r="C47" s="115"/>
      <c r="D47" s="115"/>
      <c r="E47" s="115"/>
      <c r="F47" s="116"/>
      <c r="G47" s="106"/>
      <c r="H47" s="107"/>
      <c r="I47" s="130"/>
      <c r="J47" s="131"/>
    </row>
    <row r="48" spans="1:10" ht="65.25" customHeight="1" thickBot="1">
      <c r="A48" s="78"/>
      <c r="B48" s="114" t="s">
        <v>47</v>
      </c>
      <c r="C48" s="115"/>
      <c r="D48" s="115"/>
      <c r="E48" s="115"/>
      <c r="F48" s="116"/>
      <c r="G48" s="106"/>
      <c r="H48" s="107"/>
      <c r="I48" s="130"/>
      <c r="J48" s="131"/>
    </row>
    <row r="49" spans="1:12" ht="46.5" customHeight="1" thickBot="1">
      <c r="A49" s="17">
        <v>3</v>
      </c>
      <c r="B49" s="114" t="s">
        <v>48</v>
      </c>
      <c r="C49" s="115"/>
      <c r="D49" s="115"/>
      <c r="E49" s="115"/>
      <c r="F49" s="116"/>
      <c r="G49" s="108">
        <f>G46</f>
        <v>7330185.54</v>
      </c>
      <c r="H49" s="109"/>
      <c r="I49" s="171">
        <f>I50/30.2*5.1</f>
        <v>373839.46033112583</v>
      </c>
      <c r="J49" s="172"/>
      <c r="K49" s="51"/>
      <c r="L49" s="52"/>
    </row>
    <row r="50" spans="1:12" ht="16.5" customHeight="1" thickBot="1">
      <c r="A50" s="117" t="s">
        <v>49</v>
      </c>
      <c r="B50" s="118"/>
      <c r="C50" s="118"/>
      <c r="D50" s="118"/>
      <c r="E50" s="118"/>
      <c r="F50" s="119"/>
      <c r="G50" s="114" t="s">
        <v>20</v>
      </c>
      <c r="H50" s="116"/>
      <c r="I50" s="171">
        <v>2213716.02</v>
      </c>
      <c r="J50" s="172"/>
      <c r="K50" s="56"/>
      <c r="L50" s="58"/>
    </row>
    <row r="51" spans="1:12" ht="14.4">
      <c r="K51" s="229"/>
    </row>
    <row r="52" spans="1:12" ht="18">
      <c r="A52" s="179" t="s">
        <v>50</v>
      </c>
      <c r="B52" s="179"/>
      <c r="C52" s="179"/>
      <c r="D52" s="179"/>
      <c r="E52" s="179"/>
      <c r="F52" s="179"/>
      <c r="G52" s="179"/>
      <c r="H52" s="179"/>
      <c r="I52" s="179"/>
      <c r="J52" s="179"/>
      <c r="K52" s="230"/>
    </row>
    <row r="53" spans="1:12" ht="18">
      <c r="A53" s="3" t="s">
        <v>51</v>
      </c>
    </row>
    <row r="54" spans="1:12" ht="18.600000000000001" thickBot="1">
      <c r="A54" s="3" t="s">
        <v>22</v>
      </c>
    </row>
    <row r="55" spans="1:12" ht="63.75" customHeight="1" thickBot="1">
      <c r="A55" s="8" t="s">
        <v>5</v>
      </c>
      <c r="B55" s="114" t="s">
        <v>52</v>
      </c>
      <c r="C55" s="115"/>
      <c r="D55" s="115"/>
      <c r="E55" s="116"/>
      <c r="F55" s="114" t="s">
        <v>53</v>
      </c>
      <c r="G55" s="116"/>
      <c r="H55" s="114" t="s">
        <v>54</v>
      </c>
      <c r="I55" s="116"/>
      <c r="J55" s="77" t="s">
        <v>55</v>
      </c>
    </row>
    <row r="56" spans="1:12" ht="16.2" thickBot="1">
      <c r="A56" s="10">
        <v>1</v>
      </c>
      <c r="B56" s="114">
        <v>2</v>
      </c>
      <c r="C56" s="115"/>
      <c r="D56" s="115"/>
      <c r="E56" s="116"/>
      <c r="F56" s="114">
        <v>3</v>
      </c>
      <c r="G56" s="116"/>
      <c r="H56" s="114">
        <v>4</v>
      </c>
      <c r="I56" s="116"/>
      <c r="J56" s="80">
        <v>5</v>
      </c>
    </row>
    <row r="57" spans="1:12" ht="16.5" customHeight="1" thickBot="1">
      <c r="A57" s="17">
        <v>1</v>
      </c>
      <c r="B57" s="114" t="s">
        <v>56</v>
      </c>
      <c r="C57" s="115"/>
      <c r="D57" s="115"/>
      <c r="E57" s="116"/>
      <c r="F57" s="114">
        <f>J57/H57</f>
        <v>0</v>
      </c>
      <c r="G57" s="116"/>
      <c r="H57" s="114">
        <v>12</v>
      </c>
      <c r="I57" s="116"/>
      <c r="J57" s="12">
        <v>0</v>
      </c>
    </row>
    <row r="58" spans="1:12" ht="16.5" customHeight="1" thickBot="1">
      <c r="A58" s="117" t="s">
        <v>19</v>
      </c>
      <c r="B58" s="118"/>
      <c r="C58" s="118"/>
      <c r="D58" s="118"/>
      <c r="E58" s="119"/>
      <c r="F58" s="114" t="s">
        <v>20</v>
      </c>
      <c r="G58" s="116"/>
      <c r="H58" s="114" t="s">
        <v>20</v>
      </c>
      <c r="I58" s="116"/>
      <c r="J58" s="12">
        <f>J57</f>
        <v>0</v>
      </c>
    </row>
    <row r="60" spans="1:12" ht="18">
      <c r="A60" s="179" t="s">
        <v>57</v>
      </c>
      <c r="B60" s="179"/>
      <c r="C60" s="179"/>
      <c r="D60" s="179"/>
      <c r="E60" s="179"/>
      <c r="F60" s="179"/>
      <c r="G60" s="179"/>
      <c r="H60" s="179"/>
      <c r="I60" s="179"/>
      <c r="J60" s="179"/>
    </row>
    <row r="61" spans="1:12" ht="18">
      <c r="A61" s="3" t="s">
        <v>58</v>
      </c>
    </row>
    <row r="62" spans="1:12" ht="18">
      <c r="A62" s="3" t="s">
        <v>59</v>
      </c>
    </row>
    <row r="63" spans="1:12" ht="18.600000000000001" thickBot="1">
      <c r="A63" s="3"/>
    </row>
    <row r="64" spans="1:12" ht="32.25" customHeight="1" thickBot="1">
      <c r="A64" s="8" t="s">
        <v>5</v>
      </c>
      <c r="B64" s="114" t="s">
        <v>24</v>
      </c>
      <c r="C64" s="115"/>
      <c r="D64" s="116"/>
      <c r="E64" s="114" t="s">
        <v>60</v>
      </c>
      <c r="F64" s="116"/>
      <c r="G64" s="114" t="s">
        <v>61</v>
      </c>
      <c r="H64" s="116"/>
      <c r="I64" s="114" t="s">
        <v>62</v>
      </c>
      <c r="J64" s="116"/>
    </row>
    <row r="65" spans="1:12" ht="16.2" thickBot="1">
      <c r="A65" s="10">
        <v>1</v>
      </c>
      <c r="B65" s="114">
        <v>2</v>
      </c>
      <c r="C65" s="115"/>
      <c r="D65" s="116"/>
      <c r="E65" s="114">
        <v>3</v>
      </c>
      <c r="F65" s="116"/>
      <c r="G65" s="114">
        <v>4</v>
      </c>
      <c r="H65" s="116"/>
      <c r="I65" s="114">
        <v>5</v>
      </c>
      <c r="J65" s="116"/>
    </row>
    <row r="66" spans="1:12" ht="16.5" customHeight="1" thickBot="1">
      <c r="A66" s="17">
        <v>1</v>
      </c>
      <c r="B66" s="114" t="s">
        <v>63</v>
      </c>
      <c r="C66" s="115"/>
      <c r="D66" s="116"/>
      <c r="E66" s="114">
        <v>999818.18</v>
      </c>
      <c r="F66" s="116"/>
      <c r="G66" s="114">
        <v>2.2000000000000002</v>
      </c>
      <c r="H66" s="116"/>
      <c r="I66" s="114">
        <v>8312</v>
      </c>
      <c r="J66" s="116"/>
    </row>
    <row r="67" spans="1:12" ht="16.5" customHeight="1" thickBot="1">
      <c r="A67" s="17">
        <v>2</v>
      </c>
      <c r="B67" s="114" t="s">
        <v>64</v>
      </c>
      <c r="C67" s="115"/>
      <c r="D67" s="116"/>
      <c r="E67" s="114">
        <f>I67/G67*100</f>
        <v>5789540.677966102</v>
      </c>
      <c r="F67" s="116"/>
      <c r="G67" s="114">
        <v>0.59</v>
      </c>
      <c r="H67" s="116"/>
      <c r="I67" s="114">
        <v>34158.29</v>
      </c>
      <c r="J67" s="116"/>
    </row>
    <row r="68" spans="1:12" ht="16.5" customHeight="1" thickBot="1">
      <c r="A68" s="17">
        <v>3</v>
      </c>
      <c r="B68" s="114" t="s">
        <v>65</v>
      </c>
      <c r="C68" s="115"/>
      <c r="D68" s="116"/>
      <c r="E68" s="106"/>
      <c r="F68" s="107"/>
      <c r="G68" s="106"/>
      <c r="H68" s="107"/>
      <c r="I68" s="114"/>
      <c r="J68" s="116"/>
    </row>
    <row r="69" spans="1:12" ht="33" customHeight="1" thickBot="1">
      <c r="A69" s="17">
        <v>4</v>
      </c>
      <c r="B69" s="114" t="s">
        <v>139</v>
      </c>
      <c r="C69" s="115"/>
      <c r="D69" s="116"/>
      <c r="E69" s="106"/>
      <c r="F69" s="107"/>
      <c r="G69" s="177"/>
      <c r="H69" s="178"/>
      <c r="I69" s="126"/>
      <c r="J69" s="127"/>
      <c r="K69" s="71"/>
      <c r="L69" s="72"/>
    </row>
    <row r="70" spans="1:12" ht="16.5" customHeight="1" thickBot="1">
      <c r="A70" s="117" t="s">
        <v>49</v>
      </c>
      <c r="B70" s="118"/>
      <c r="C70" s="118"/>
      <c r="D70" s="119"/>
      <c r="E70" s="114"/>
      <c r="F70" s="185"/>
      <c r="G70" s="181"/>
      <c r="H70" s="182"/>
      <c r="I70" s="183">
        <f>SUM(I66:J69)</f>
        <v>42470.29</v>
      </c>
      <c r="J70" s="184"/>
    </row>
    <row r="72" spans="1:12" ht="18">
      <c r="A72" s="179" t="s">
        <v>67</v>
      </c>
      <c r="B72" s="179"/>
      <c r="C72" s="179"/>
      <c r="D72" s="179"/>
      <c r="E72" s="179"/>
      <c r="F72" s="179"/>
      <c r="G72" s="179"/>
      <c r="H72" s="179"/>
      <c r="I72" s="179"/>
      <c r="J72" s="179"/>
    </row>
    <row r="73" spans="1:12" ht="18">
      <c r="A73" s="3" t="s">
        <v>68</v>
      </c>
    </row>
    <row r="74" spans="1:12" ht="18">
      <c r="A74" s="3" t="s">
        <v>69</v>
      </c>
    </row>
    <row r="75" spans="1:12" ht="18.600000000000001" thickBot="1">
      <c r="A75" s="180" t="s">
        <v>70</v>
      </c>
      <c r="B75" s="180"/>
      <c r="C75" s="180"/>
      <c r="D75" s="180"/>
      <c r="E75" s="180"/>
      <c r="F75" s="180"/>
      <c r="G75" s="180"/>
      <c r="H75" s="180"/>
      <c r="I75" s="180"/>
      <c r="J75" s="180"/>
    </row>
    <row r="76" spans="1:12" ht="52.5" customHeight="1" thickBot="1">
      <c r="A76" s="8" t="s">
        <v>5</v>
      </c>
      <c r="B76" s="114" t="s">
        <v>24</v>
      </c>
      <c r="C76" s="115"/>
      <c r="D76" s="116"/>
      <c r="E76" s="77" t="s">
        <v>71</v>
      </c>
      <c r="F76" s="114" t="s">
        <v>72</v>
      </c>
      <c r="G76" s="116"/>
      <c r="H76" s="114" t="s">
        <v>73</v>
      </c>
      <c r="I76" s="116"/>
      <c r="J76" s="77" t="s">
        <v>55</v>
      </c>
    </row>
    <row r="77" spans="1:12" ht="16.2" thickBot="1">
      <c r="A77" s="10">
        <v>1</v>
      </c>
      <c r="B77" s="114">
        <v>2</v>
      </c>
      <c r="C77" s="115"/>
      <c r="D77" s="116"/>
      <c r="E77" s="80">
        <v>3</v>
      </c>
      <c r="F77" s="114">
        <v>4</v>
      </c>
      <c r="G77" s="116"/>
      <c r="H77" s="114">
        <v>5</v>
      </c>
      <c r="I77" s="116"/>
      <c r="J77" s="80">
        <v>6</v>
      </c>
    </row>
    <row r="78" spans="1:12" ht="16.5" customHeight="1" thickBot="1">
      <c r="A78" s="17">
        <v>1</v>
      </c>
      <c r="B78" s="114" t="s">
        <v>74</v>
      </c>
      <c r="C78" s="115"/>
      <c r="D78" s="116"/>
      <c r="E78" s="12">
        <v>2</v>
      </c>
      <c r="F78" s="114">
        <v>12</v>
      </c>
      <c r="G78" s="116"/>
      <c r="H78" s="171">
        <f>J78/F78</f>
        <v>3833.3333333333335</v>
      </c>
      <c r="I78" s="172"/>
      <c r="J78" s="105">
        <v>46000</v>
      </c>
    </row>
    <row r="79" spans="1:12" ht="16.5" customHeight="1" thickBot="1">
      <c r="A79" s="17">
        <v>2</v>
      </c>
      <c r="B79" s="114" t="s">
        <v>75</v>
      </c>
      <c r="C79" s="115"/>
      <c r="D79" s="116"/>
      <c r="E79" s="12">
        <v>2</v>
      </c>
      <c r="F79" s="114">
        <v>12</v>
      </c>
      <c r="G79" s="116"/>
      <c r="H79" s="171">
        <f>J79/F79</f>
        <v>0</v>
      </c>
      <c r="I79" s="172"/>
      <c r="J79" s="40">
        <v>0</v>
      </c>
    </row>
    <row r="80" spans="1:12" ht="16.5" customHeight="1" thickBot="1">
      <c r="A80" s="17">
        <v>3</v>
      </c>
      <c r="B80" s="114" t="s">
        <v>76</v>
      </c>
      <c r="C80" s="115"/>
      <c r="D80" s="116"/>
      <c r="E80" s="12">
        <v>2</v>
      </c>
      <c r="F80" s="114">
        <v>12</v>
      </c>
      <c r="G80" s="116"/>
      <c r="H80" s="171">
        <f>J80/F80</f>
        <v>0</v>
      </c>
      <c r="I80" s="172"/>
      <c r="J80" s="40">
        <v>0</v>
      </c>
    </row>
    <row r="81" spans="1:10" ht="16.2" thickBot="1">
      <c r="A81" s="30"/>
      <c r="B81" s="118" t="s">
        <v>49</v>
      </c>
      <c r="C81" s="118"/>
      <c r="D81" s="119"/>
      <c r="E81" s="12" t="s">
        <v>20</v>
      </c>
      <c r="F81" s="114" t="s">
        <v>20</v>
      </c>
      <c r="G81" s="116"/>
      <c r="H81" s="114" t="s">
        <v>20</v>
      </c>
      <c r="I81" s="116"/>
      <c r="J81" s="81">
        <f>SUM(J78:J80)</f>
        <v>46000</v>
      </c>
    </row>
    <row r="82" spans="1:10" ht="15.6">
      <c r="A82" s="31"/>
      <c r="B82" s="86"/>
      <c r="C82" s="86"/>
      <c r="D82" s="86"/>
      <c r="E82" s="22"/>
      <c r="F82" s="79"/>
      <c r="G82" s="79"/>
      <c r="H82" s="79"/>
      <c r="I82" s="79"/>
      <c r="J82" s="24"/>
    </row>
    <row r="83" spans="1:10" ht="18.600000000000001" thickBot="1">
      <c r="A83" s="173" t="s">
        <v>77</v>
      </c>
      <c r="B83" s="173"/>
      <c r="C83" s="173"/>
      <c r="D83" s="173"/>
      <c r="E83" s="173"/>
      <c r="F83" s="173"/>
      <c r="G83" s="173"/>
      <c r="H83" s="173"/>
      <c r="I83" s="173"/>
      <c r="J83" s="173"/>
    </row>
    <row r="84" spans="1:10" ht="32.25" customHeight="1" thickBot="1">
      <c r="A84" s="28" t="s">
        <v>5</v>
      </c>
      <c r="B84" s="128" t="s">
        <v>24</v>
      </c>
      <c r="C84" s="170"/>
      <c r="D84" s="132"/>
      <c r="E84" s="128" t="s">
        <v>78</v>
      </c>
      <c r="F84" s="132"/>
      <c r="G84" s="128" t="s">
        <v>79</v>
      </c>
      <c r="H84" s="132"/>
      <c r="I84" s="128" t="s">
        <v>80</v>
      </c>
      <c r="J84" s="129"/>
    </row>
    <row r="85" spans="1:10" ht="16.2" thickBot="1">
      <c r="A85" s="10">
        <v>1</v>
      </c>
      <c r="B85" s="174">
        <v>2</v>
      </c>
      <c r="C85" s="176"/>
      <c r="D85" s="175"/>
      <c r="E85" s="174">
        <v>3</v>
      </c>
      <c r="F85" s="175"/>
      <c r="G85" s="174">
        <v>4</v>
      </c>
      <c r="H85" s="175"/>
      <c r="I85" s="174">
        <v>5</v>
      </c>
      <c r="J85" s="175"/>
    </row>
    <row r="86" spans="1:10" ht="16.2" thickBot="1">
      <c r="A86" s="17">
        <v>1</v>
      </c>
      <c r="B86" s="117"/>
      <c r="C86" s="118"/>
      <c r="D86" s="119"/>
      <c r="E86" s="106"/>
      <c r="F86" s="107"/>
      <c r="G86" s="106"/>
      <c r="H86" s="107"/>
      <c r="I86" s="130"/>
      <c r="J86" s="131"/>
    </row>
    <row r="87" spans="1:10" ht="16.5" customHeight="1" thickBot="1">
      <c r="A87" s="117" t="s">
        <v>49</v>
      </c>
      <c r="B87" s="118"/>
      <c r="C87" s="118"/>
      <c r="D87" s="119"/>
      <c r="E87" s="106"/>
      <c r="F87" s="107"/>
      <c r="G87" s="106"/>
      <c r="H87" s="107"/>
      <c r="I87" s="130">
        <f>I86</f>
        <v>0</v>
      </c>
      <c r="J87" s="131"/>
    </row>
    <row r="88" spans="1:10" ht="18.600000000000001" thickBot="1">
      <c r="A88" s="82" t="s">
        <v>81</v>
      </c>
    </row>
    <row r="89" spans="1:10" ht="79.5" customHeight="1" thickBot="1">
      <c r="A89" s="8" t="s">
        <v>5</v>
      </c>
      <c r="B89" s="114" t="s">
        <v>52</v>
      </c>
      <c r="C89" s="116"/>
      <c r="D89" s="114" t="s">
        <v>82</v>
      </c>
      <c r="E89" s="116"/>
      <c r="F89" s="114" t="s">
        <v>83</v>
      </c>
      <c r="G89" s="116"/>
      <c r="H89" s="77" t="s">
        <v>84</v>
      </c>
      <c r="I89" s="114" t="s">
        <v>85</v>
      </c>
      <c r="J89" s="116"/>
    </row>
    <row r="90" spans="1:10" ht="16.2" thickBot="1">
      <c r="A90" s="10">
        <v>1</v>
      </c>
      <c r="B90" s="114">
        <v>2</v>
      </c>
      <c r="C90" s="116"/>
      <c r="D90" s="114">
        <v>3</v>
      </c>
      <c r="E90" s="116"/>
      <c r="F90" s="114">
        <v>4</v>
      </c>
      <c r="G90" s="116"/>
      <c r="H90" s="80">
        <v>5</v>
      </c>
      <c r="I90" s="114">
        <v>6</v>
      </c>
      <c r="J90" s="116"/>
    </row>
    <row r="91" spans="1:10" ht="16.2" thickBot="1">
      <c r="A91" s="17">
        <v>1</v>
      </c>
      <c r="B91" s="117" t="s">
        <v>103</v>
      </c>
      <c r="C91" s="119"/>
      <c r="D91" s="130">
        <f>I91/F91</f>
        <v>42857.142857142855</v>
      </c>
      <c r="E91" s="131"/>
      <c r="F91" s="130">
        <v>7</v>
      </c>
      <c r="G91" s="131"/>
      <c r="H91" s="42"/>
      <c r="I91" s="130">
        <v>300000</v>
      </c>
      <c r="J91" s="131"/>
    </row>
    <row r="92" spans="1:10" ht="16.2" thickBot="1">
      <c r="A92" s="17">
        <v>2</v>
      </c>
      <c r="B92" s="117" t="s">
        <v>104</v>
      </c>
      <c r="C92" s="119"/>
      <c r="D92" s="130">
        <f>I92/F92</f>
        <v>355.95883720694098</v>
      </c>
      <c r="E92" s="131"/>
      <c r="F92" s="130">
        <v>1969.74</v>
      </c>
      <c r="G92" s="131"/>
      <c r="H92" s="42"/>
      <c r="I92" s="130">
        <v>701146.36</v>
      </c>
      <c r="J92" s="131"/>
    </row>
    <row r="93" spans="1:10" ht="16.2" thickBot="1">
      <c r="A93" s="17">
        <v>3</v>
      </c>
      <c r="B93" s="117" t="s">
        <v>109</v>
      </c>
      <c r="C93" s="119"/>
      <c r="D93" s="150"/>
      <c r="E93" s="151"/>
      <c r="F93" s="150"/>
      <c r="G93" s="151"/>
      <c r="H93" s="42"/>
      <c r="I93" s="150">
        <v>50000</v>
      </c>
      <c r="J93" s="151"/>
    </row>
    <row r="94" spans="1:10" ht="16.2" thickBot="1">
      <c r="A94" s="17">
        <v>4</v>
      </c>
      <c r="B94" s="117" t="s">
        <v>130</v>
      </c>
      <c r="C94" s="119"/>
      <c r="D94" s="150"/>
      <c r="E94" s="151"/>
      <c r="F94" s="150"/>
      <c r="G94" s="151"/>
      <c r="H94" s="42"/>
      <c r="I94" s="130">
        <v>9859.19</v>
      </c>
      <c r="J94" s="131"/>
    </row>
    <row r="95" spans="1:10" ht="16.5" customHeight="1" thickBot="1">
      <c r="A95" s="117" t="s">
        <v>49</v>
      </c>
      <c r="B95" s="118"/>
      <c r="C95" s="119"/>
      <c r="D95" s="130" t="s">
        <v>20</v>
      </c>
      <c r="E95" s="131"/>
      <c r="F95" s="130" t="s">
        <v>20</v>
      </c>
      <c r="G95" s="131"/>
      <c r="H95" s="43" t="s">
        <v>20</v>
      </c>
      <c r="I95" s="130">
        <f>SUM(I91:J94)</f>
        <v>1061005.5499999998</v>
      </c>
      <c r="J95" s="131"/>
    </row>
    <row r="96" spans="1:10" ht="43.5" customHeight="1" thickBot="1">
      <c r="A96" s="158" t="s">
        <v>86</v>
      </c>
      <c r="B96" s="158"/>
      <c r="C96" s="158"/>
      <c r="D96" s="158"/>
      <c r="E96" s="158"/>
      <c r="F96" s="158"/>
      <c r="G96" s="158"/>
      <c r="H96" s="158"/>
      <c r="I96" s="158"/>
      <c r="J96" s="158"/>
    </row>
    <row r="97" spans="1:12" ht="52.5" customHeight="1" thickBot="1">
      <c r="A97" s="8" t="s">
        <v>5</v>
      </c>
      <c r="B97" s="114" t="s">
        <v>52</v>
      </c>
      <c r="C97" s="115"/>
      <c r="D97" s="115"/>
      <c r="E97" s="116"/>
      <c r="F97" s="114" t="s">
        <v>87</v>
      </c>
      <c r="G97" s="116"/>
      <c r="H97" s="15" t="s">
        <v>88</v>
      </c>
      <c r="I97" s="114" t="s">
        <v>89</v>
      </c>
      <c r="J97" s="116"/>
    </row>
    <row r="98" spans="1:12" ht="16.2" thickBot="1">
      <c r="A98" s="10">
        <v>1</v>
      </c>
      <c r="B98" s="114">
        <v>2</v>
      </c>
      <c r="C98" s="115"/>
      <c r="D98" s="115"/>
      <c r="E98" s="116"/>
      <c r="F98" s="114">
        <v>3</v>
      </c>
      <c r="G98" s="116"/>
      <c r="H98" s="80">
        <v>4</v>
      </c>
      <c r="I98" s="114">
        <v>5</v>
      </c>
      <c r="J98" s="116"/>
    </row>
    <row r="99" spans="1:12" ht="16.5" customHeight="1" thickBot="1">
      <c r="A99" s="10">
        <v>1</v>
      </c>
      <c r="B99" s="117" t="s">
        <v>90</v>
      </c>
      <c r="C99" s="118"/>
      <c r="D99" s="118"/>
      <c r="E99" s="119"/>
      <c r="F99" s="114" t="s">
        <v>91</v>
      </c>
      <c r="G99" s="116"/>
      <c r="H99" s="76">
        <v>12</v>
      </c>
      <c r="I99" s="114">
        <v>13000</v>
      </c>
      <c r="J99" s="116"/>
    </row>
    <row r="100" spans="1:12" ht="16.5" customHeight="1" thickBot="1">
      <c r="A100" s="10">
        <v>2</v>
      </c>
      <c r="B100" s="117" t="s">
        <v>92</v>
      </c>
      <c r="C100" s="118"/>
      <c r="D100" s="118"/>
      <c r="E100" s="119"/>
      <c r="F100" s="114" t="s">
        <v>91</v>
      </c>
      <c r="G100" s="116"/>
      <c r="H100" s="80">
        <v>12</v>
      </c>
      <c r="I100" s="114">
        <v>13000</v>
      </c>
      <c r="J100" s="116"/>
    </row>
    <row r="101" spans="1:12" ht="16.5" customHeight="1" thickBot="1">
      <c r="A101" s="10">
        <v>3</v>
      </c>
      <c r="B101" s="117" t="s">
        <v>93</v>
      </c>
      <c r="C101" s="118"/>
      <c r="D101" s="118"/>
      <c r="E101" s="119"/>
      <c r="F101" s="114" t="s">
        <v>91</v>
      </c>
      <c r="G101" s="116"/>
      <c r="H101" s="80">
        <v>12</v>
      </c>
      <c r="I101" s="126">
        <v>20970</v>
      </c>
      <c r="J101" s="127"/>
    </row>
    <row r="102" spans="1:12" ht="16.5" customHeight="1" thickBot="1">
      <c r="A102" s="28">
        <v>4</v>
      </c>
      <c r="B102" s="120" t="s">
        <v>107</v>
      </c>
      <c r="C102" s="121"/>
      <c r="D102" s="121"/>
      <c r="E102" s="122"/>
      <c r="F102" s="114" t="s">
        <v>91</v>
      </c>
      <c r="G102" s="116"/>
      <c r="H102" s="85">
        <v>12</v>
      </c>
      <c r="I102" s="128">
        <v>36000</v>
      </c>
      <c r="J102" s="129"/>
    </row>
    <row r="103" spans="1:12" ht="16.5" customHeight="1" thickBot="1">
      <c r="A103" s="45">
        <v>5</v>
      </c>
      <c r="B103" s="123" t="s">
        <v>114</v>
      </c>
      <c r="C103" s="124"/>
      <c r="D103" s="124"/>
      <c r="E103" s="125"/>
      <c r="F103" s="114" t="s">
        <v>115</v>
      </c>
      <c r="G103" s="116"/>
      <c r="H103" s="85">
        <v>12</v>
      </c>
      <c r="I103" s="128">
        <v>29000</v>
      </c>
      <c r="J103" s="129"/>
    </row>
    <row r="104" spans="1:12" ht="16.5" customHeight="1" thickBot="1">
      <c r="A104" s="45">
        <v>6</v>
      </c>
      <c r="B104" s="123" t="s">
        <v>131</v>
      </c>
      <c r="C104" s="124"/>
      <c r="D104" s="124"/>
      <c r="E104" s="125"/>
      <c r="F104" s="126" t="s">
        <v>115</v>
      </c>
      <c r="G104" s="127"/>
      <c r="H104" s="85">
        <v>12</v>
      </c>
      <c r="I104" s="128"/>
      <c r="J104" s="129"/>
    </row>
    <row r="105" spans="1:12" ht="16.5" customHeight="1" thickBot="1">
      <c r="A105" s="169" t="s">
        <v>49</v>
      </c>
      <c r="B105" s="170"/>
      <c r="C105" s="170"/>
      <c r="D105" s="170"/>
      <c r="E105" s="132"/>
      <c r="F105" s="128" t="s">
        <v>20</v>
      </c>
      <c r="G105" s="132"/>
      <c r="H105" s="85" t="s">
        <v>20</v>
      </c>
      <c r="I105" s="128">
        <f>SUM(I99:J104)</f>
        <v>111970</v>
      </c>
      <c r="J105" s="129"/>
    </row>
    <row r="106" spans="1:12" ht="16.5" customHeight="1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2" ht="18.600000000000001" thickBot="1">
      <c r="A107" s="159" t="s">
        <v>95</v>
      </c>
      <c r="B107" s="159"/>
      <c r="C107" s="159"/>
      <c r="D107" s="159"/>
      <c r="E107" s="159"/>
      <c r="F107" s="159"/>
      <c r="G107" s="159"/>
      <c r="H107" s="159"/>
      <c r="I107" s="159"/>
      <c r="J107" s="159"/>
    </row>
    <row r="108" spans="1:12" ht="32.25" customHeight="1" thickBot="1">
      <c r="A108" s="8" t="s">
        <v>5</v>
      </c>
      <c r="B108" s="114" t="s">
        <v>52</v>
      </c>
      <c r="C108" s="115"/>
      <c r="D108" s="115"/>
      <c r="E108" s="116"/>
      <c r="F108" s="114" t="s">
        <v>96</v>
      </c>
      <c r="G108" s="116"/>
      <c r="H108" s="114" t="s">
        <v>97</v>
      </c>
      <c r="I108" s="116"/>
    </row>
    <row r="109" spans="1:12" ht="16.2" thickBot="1">
      <c r="A109" s="10">
        <v>1</v>
      </c>
      <c r="B109" s="114">
        <v>2</v>
      </c>
      <c r="C109" s="115"/>
      <c r="D109" s="115"/>
      <c r="E109" s="116"/>
      <c r="F109" s="114">
        <v>3</v>
      </c>
      <c r="G109" s="116"/>
      <c r="H109" s="114">
        <v>4</v>
      </c>
      <c r="I109" s="116"/>
    </row>
    <row r="110" spans="1:12" ht="16.5" customHeight="1" thickBot="1">
      <c r="A110" s="17">
        <v>1</v>
      </c>
      <c r="B110" s="117" t="s">
        <v>98</v>
      </c>
      <c r="C110" s="118"/>
      <c r="D110" s="118"/>
      <c r="E110" s="119"/>
      <c r="F110" s="114" t="s">
        <v>99</v>
      </c>
      <c r="G110" s="116"/>
      <c r="H110" s="114">
        <v>40582.080000000002</v>
      </c>
      <c r="I110" s="116"/>
    </row>
    <row r="111" spans="1:12" ht="16.5" customHeight="1" thickBot="1">
      <c r="A111" s="17">
        <v>2</v>
      </c>
      <c r="B111" s="120" t="s">
        <v>108</v>
      </c>
      <c r="C111" s="121"/>
      <c r="D111" s="121"/>
      <c r="E111" s="122"/>
      <c r="F111" s="114" t="s">
        <v>99</v>
      </c>
      <c r="G111" s="116"/>
      <c r="H111" s="114">
        <v>18000</v>
      </c>
      <c r="I111" s="116"/>
    </row>
    <row r="112" spans="1:12" ht="16.5" customHeight="1" thickBot="1">
      <c r="A112" s="48">
        <v>3</v>
      </c>
      <c r="B112" s="123" t="s">
        <v>121</v>
      </c>
      <c r="C112" s="124"/>
      <c r="D112" s="124"/>
      <c r="E112" s="168"/>
      <c r="F112" s="217" t="s">
        <v>99</v>
      </c>
      <c r="G112" s="116"/>
      <c r="H112" s="166">
        <v>1.2</v>
      </c>
      <c r="I112" s="167"/>
      <c r="L112" s="58"/>
    </row>
    <row r="113" spans="1:14" ht="15.6">
      <c r="A113" s="48">
        <v>4</v>
      </c>
      <c r="B113" s="161" t="s">
        <v>132</v>
      </c>
      <c r="C113" s="162"/>
      <c r="D113" s="162"/>
      <c r="E113" s="163"/>
      <c r="F113" s="164" t="s">
        <v>99</v>
      </c>
      <c r="G113" s="165"/>
      <c r="H113" s="166">
        <v>292587.59000000003</v>
      </c>
      <c r="I113" s="167"/>
      <c r="J113" s="50"/>
      <c r="K113" s="58"/>
      <c r="L113" s="57"/>
    </row>
    <row r="114" spans="1:14" ht="15.6">
      <c r="A114" s="49">
        <v>5</v>
      </c>
      <c r="B114" s="141" t="s">
        <v>133</v>
      </c>
      <c r="C114" s="142"/>
      <c r="D114" s="142"/>
      <c r="E114" s="143"/>
      <c r="F114" s="139"/>
      <c r="G114" s="140"/>
      <c r="H114" s="138"/>
      <c r="I114" s="138"/>
    </row>
    <row r="115" spans="1:14" ht="16.5" customHeight="1" thickBot="1">
      <c r="A115" s="135" t="s">
        <v>49</v>
      </c>
      <c r="B115" s="136"/>
      <c r="C115" s="136"/>
      <c r="D115" s="136"/>
      <c r="E115" s="137"/>
      <c r="F115" s="133" t="s">
        <v>99</v>
      </c>
      <c r="G115" s="134"/>
      <c r="H115" s="133">
        <f>SUM(H110:I114)</f>
        <v>351170.87</v>
      </c>
      <c r="I115" s="134"/>
      <c r="M115" s="50"/>
    </row>
    <row r="116" spans="1:14" ht="16.5" customHeight="1">
      <c r="A116" s="27"/>
      <c r="B116" s="27"/>
      <c r="C116" s="27"/>
      <c r="D116" s="27"/>
      <c r="E116" s="27"/>
      <c r="F116" s="24"/>
      <c r="G116" s="24"/>
      <c r="H116" s="24"/>
      <c r="I116" s="24"/>
      <c r="L116" s="56"/>
      <c r="M116" s="57"/>
    </row>
    <row r="117" spans="1:14" ht="35.25" customHeight="1" thickBot="1">
      <c r="A117" s="160" t="s">
        <v>100</v>
      </c>
      <c r="B117" s="160"/>
      <c r="C117" s="160"/>
      <c r="D117" s="160"/>
      <c r="E117" s="160"/>
      <c r="F117" s="160"/>
      <c r="G117" s="160"/>
      <c r="H117" s="160"/>
      <c r="I117" s="160"/>
      <c r="J117" s="160"/>
    </row>
    <row r="118" spans="1:14" ht="32.25" customHeight="1" thickBot="1">
      <c r="A118" s="8" t="s">
        <v>5</v>
      </c>
      <c r="B118" s="114" t="s">
        <v>24</v>
      </c>
      <c r="C118" s="115"/>
      <c r="D118" s="115"/>
      <c r="E118" s="116"/>
      <c r="F118" s="77" t="s">
        <v>101</v>
      </c>
      <c r="G118" s="114" t="s">
        <v>102</v>
      </c>
      <c r="H118" s="116"/>
      <c r="I118" s="114" t="s">
        <v>55</v>
      </c>
      <c r="J118" s="116"/>
    </row>
    <row r="119" spans="1:14" ht="19.5" customHeight="1" thickBot="1">
      <c r="A119" s="10"/>
      <c r="B119" s="114">
        <v>1</v>
      </c>
      <c r="C119" s="115"/>
      <c r="D119" s="115"/>
      <c r="E119" s="116"/>
      <c r="F119" s="80">
        <v>2</v>
      </c>
      <c r="G119" s="114">
        <v>3</v>
      </c>
      <c r="H119" s="116"/>
      <c r="I119" s="114">
        <v>4</v>
      </c>
      <c r="J119" s="116"/>
    </row>
    <row r="120" spans="1:14" ht="16.2" thickBot="1">
      <c r="A120" s="17">
        <v>1</v>
      </c>
      <c r="B120" s="152" t="s">
        <v>134</v>
      </c>
      <c r="C120" s="153"/>
      <c r="D120" s="153"/>
      <c r="E120" s="154"/>
      <c r="F120" s="18"/>
      <c r="G120" s="106"/>
      <c r="H120" s="107"/>
      <c r="I120" s="114">
        <v>64642</v>
      </c>
      <c r="J120" s="116"/>
    </row>
    <row r="121" spans="1:14" ht="16.5" customHeight="1" thickBot="1">
      <c r="A121" s="17">
        <v>2</v>
      </c>
      <c r="B121" s="117" t="s">
        <v>143</v>
      </c>
      <c r="C121" s="118"/>
      <c r="D121" s="118"/>
      <c r="E121" s="119"/>
      <c r="F121" s="18"/>
      <c r="G121" s="106"/>
      <c r="H121" s="107"/>
      <c r="I121" s="114"/>
      <c r="J121" s="116"/>
    </row>
    <row r="122" spans="1:14" ht="16.5" customHeight="1" thickBot="1">
      <c r="A122" s="17">
        <v>3</v>
      </c>
      <c r="B122" s="117" t="s">
        <v>135</v>
      </c>
      <c r="C122" s="118"/>
      <c r="D122" s="118"/>
      <c r="E122" s="119"/>
      <c r="F122" s="18"/>
      <c r="G122" s="106"/>
      <c r="H122" s="107"/>
      <c r="I122" s="114"/>
      <c r="J122" s="116"/>
      <c r="L122" s="58"/>
    </row>
    <row r="123" spans="1:14" ht="16.2" thickBot="1">
      <c r="A123" s="44">
        <v>4</v>
      </c>
      <c r="B123" s="123" t="s">
        <v>120</v>
      </c>
      <c r="C123" s="124"/>
      <c r="D123" s="124"/>
      <c r="E123" s="168"/>
      <c r="F123" s="18"/>
      <c r="G123" s="106"/>
      <c r="H123" s="107"/>
      <c r="I123" s="114">
        <v>0</v>
      </c>
      <c r="J123" s="116"/>
    </row>
    <row r="124" spans="1:14" ht="16.5" customHeight="1" thickBot="1">
      <c r="A124" s="155" t="s">
        <v>49</v>
      </c>
      <c r="B124" s="156"/>
      <c r="C124" s="156"/>
      <c r="D124" s="156"/>
      <c r="E124" s="157"/>
      <c r="F124" s="18"/>
      <c r="G124" s="114" t="s">
        <v>20</v>
      </c>
      <c r="H124" s="116"/>
      <c r="I124" s="114">
        <f>SUM(I120:J123)</f>
        <v>64642</v>
      </c>
      <c r="J124" s="116"/>
    </row>
    <row r="126" spans="1:14">
      <c r="B126" s="29" t="s">
        <v>117</v>
      </c>
    </row>
    <row r="127" spans="1:14" ht="14.4">
      <c r="N127" s="53"/>
    </row>
    <row r="128" spans="1:14">
      <c r="J128" s="46">
        <f>J126+I124+H115+I105+I95+I87+J81+I70+J58+I50+I29+I19</f>
        <v>11221160.27</v>
      </c>
      <c r="L128" s="58">
        <v>11224086.130000001</v>
      </c>
      <c r="M128" s="57"/>
    </row>
    <row r="129" spans="10:12">
      <c r="J129" s="50">
        <v>11221160.27</v>
      </c>
      <c r="K129" s="50"/>
      <c r="L129" s="46">
        <f>L128-J128</f>
        <v>2925.8600000012666</v>
      </c>
    </row>
    <row r="130" spans="10:12">
      <c r="J130" s="47">
        <f>J129-J128</f>
        <v>0</v>
      </c>
    </row>
  </sheetData>
  <mergeCells count="276">
    <mergeCell ref="K28:L28"/>
    <mergeCell ref="A117:J117"/>
    <mergeCell ref="B123:E123"/>
    <mergeCell ref="A124:E124"/>
    <mergeCell ref="G124:H124"/>
    <mergeCell ref="I124:J124"/>
    <mergeCell ref="B122:E122"/>
    <mergeCell ref="G123:H123"/>
    <mergeCell ref="I123:J123"/>
    <mergeCell ref="B28:D28"/>
    <mergeCell ref="E28:F28"/>
    <mergeCell ref="I28:J28"/>
    <mergeCell ref="A29:D29"/>
    <mergeCell ref="E29:F29"/>
    <mergeCell ref="I29:J29"/>
    <mergeCell ref="A38:A39"/>
    <mergeCell ref="B38:F38"/>
    <mergeCell ref="G38:H39"/>
    <mergeCell ref="I38:J39"/>
    <mergeCell ref="B39:F39"/>
    <mergeCell ref="A43:A44"/>
    <mergeCell ref="B43:F43"/>
    <mergeCell ref="G43:H44"/>
    <mergeCell ref="I43:J44"/>
    <mergeCell ref="A1:J1"/>
    <mergeCell ref="A2:J2"/>
    <mergeCell ref="A3:J3"/>
    <mergeCell ref="A5:J5"/>
    <mergeCell ref="A6:J6"/>
    <mergeCell ref="A9:J9"/>
    <mergeCell ref="B121:E121"/>
    <mergeCell ref="G122:H122"/>
    <mergeCell ref="I122:J122"/>
    <mergeCell ref="B13:C13"/>
    <mergeCell ref="I13:J13"/>
    <mergeCell ref="B14:C14"/>
    <mergeCell ref="I14:J14"/>
    <mergeCell ref="B15:C15"/>
    <mergeCell ref="I15:J15"/>
    <mergeCell ref="A10:A12"/>
    <mergeCell ref="B10:C12"/>
    <mergeCell ref="D10:D12"/>
    <mergeCell ref="E10:H10"/>
    <mergeCell ref="I10:J12"/>
    <mergeCell ref="E11:E12"/>
    <mergeCell ref="F11:H11"/>
    <mergeCell ref="A19:C19"/>
    <mergeCell ref="I19:J19"/>
    <mergeCell ref="A21:J21"/>
    <mergeCell ref="A24:J24"/>
    <mergeCell ref="B25:D25"/>
    <mergeCell ref="E25:F25"/>
    <mergeCell ref="I25:J25"/>
    <mergeCell ref="B16:C16"/>
    <mergeCell ref="I16:J16"/>
    <mergeCell ref="B17:C17"/>
    <mergeCell ref="I17:J17"/>
    <mergeCell ref="B18:C18"/>
    <mergeCell ref="I18:J18"/>
    <mergeCell ref="B26:D26"/>
    <mergeCell ref="E26:F26"/>
    <mergeCell ref="I26:J26"/>
    <mergeCell ref="B27:D27"/>
    <mergeCell ref="E27:F27"/>
    <mergeCell ref="I27:J27"/>
    <mergeCell ref="B37:F37"/>
    <mergeCell ref="G37:H37"/>
    <mergeCell ref="I37:J37"/>
    <mergeCell ref="A31:J31"/>
    <mergeCell ref="A34:J34"/>
    <mergeCell ref="B35:F35"/>
    <mergeCell ref="G35:H35"/>
    <mergeCell ref="I35:J35"/>
    <mergeCell ref="B36:F36"/>
    <mergeCell ref="G36:H36"/>
    <mergeCell ref="I36:J36"/>
    <mergeCell ref="B40:F40"/>
    <mergeCell ref="G40:H40"/>
    <mergeCell ref="I40:J40"/>
    <mergeCell ref="B41:F41"/>
    <mergeCell ref="G41:H41"/>
    <mergeCell ref="I41:J41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B49:F49"/>
    <mergeCell ref="G49:H49"/>
    <mergeCell ref="I49:J49"/>
    <mergeCell ref="B44:F44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68:D68"/>
    <mergeCell ref="E68:F68"/>
    <mergeCell ref="G68:H68"/>
    <mergeCell ref="I68:J68"/>
    <mergeCell ref="B69:D69"/>
    <mergeCell ref="E69:F69"/>
    <mergeCell ref="G69:H69"/>
    <mergeCell ref="I69:J69"/>
    <mergeCell ref="B66:D66"/>
    <mergeCell ref="E66:F66"/>
    <mergeCell ref="G66:H66"/>
    <mergeCell ref="I66:J66"/>
    <mergeCell ref="B67:D67"/>
    <mergeCell ref="E67:F67"/>
    <mergeCell ref="G67:H67"/>
    <mergeCell ref="I67:J67"/>
    <mergeCell ref="B76:D76"/>
    <mergeCell ref="F76:G76"/>
    <mergeCell ref="H76:I76"/>
    <mergeCell ref="B77:D77"/>
    <mergeCell ref="F77:G77"/>
    <mergeCell ref="H77:I77"/>
    <mergeCell ref="A70:D70"/>
    <mergeCell ref="E70:F70"/>
    <mergeCell ref="G70:H70"/>
    <mergeCell ref="I70:J70"/>
    <mergeCell ref="A72:J72"/>
    <mergeCell ref="A75:J75"/>
    <mergeCell ref="B80:D80"/>
    <mergeCell ref="F80:G80"/>
    <mergeCell ref="H80:I80"/>
    <mergeCell ref="B81:D81"/>
    <mergeCell ref="F81:G81"/>
    <mergeCell ref="H81:I81"/>
    <mergeCell ref="B78:D78"/>
    <mergeCell ref="F78:G78"/>
    <mergeCell ref="H78:I78"/>
    <mergeCell ref="B79:D79"/>
    <mergeCell ref="F79:G79"/>
    <mergeCell ref="H79:I79"/>
    <mergeCell ref="B86:D86"/>
    <mergeCell ref="E86:F86"/>
    <mergeCell ref="G86:H86"/>
    <mergeCell ref="I86:J86"/>
    <mergeCell ref="A87:D87"/>
    <mergeCell ref="E87:F87"/>
    <mergeCell ref="G87:H87"/>
    <mergeCell ref="I87:J87"/>
    <mergeCell ref="A83:J83"/>
    <mergeCell ref="B84:D84"/>
    <mergeCell ref="E84:F84"/>
    <mergeCell ref="G84:H84"/>
    <mergeCell ref="I84:J84"/>
    <mergeCell ref="B85:D85"/>
    <mergeCell ref="E85:F85"/>
    <mergeCell ref="G85:H85"/>
    <mergeCell ref="I85:J85"/>
    <mergeCell ref="B91:C91"/>
    <mergeCell ref="D91:E91"/>
    <mergeCell ref="F91:G91"/>
    <mergeCell ref="I91:J91"/>
    <mergeCell ref="B92:C92"/>
    <mergeCell ref="D92:E92"/>
    <mergeCell ref="F92:G92"/>
    <mergeCell ref="I92:J92"/>
    <mergeCell ref="B89:C89"/>
    <mergeCell ref="D89:E89"/>
    <mergeCell ref="F89:G89"/>
    <mergeCell ref="I89:J89"/>
    <mergeCell ref="B90:C90"/>
    <mergeCell ref="D90:E90"/>
    <mergeCell ref="F90:G90"/>
    <mergeCell ref="I90:J90"/>
    <mergeCell ref="A95:C95"/>
    <mergeCell ref="D95:E95"/>
    <mergeCell ref="F95:G95"/>
    <mergeCell ref="I95:J95"/>
    <mergeCell ref="A96:J96"/>
    <mergeCell ref="B97:E97"/>
    <mergeCell ref="F97:G97"/>
    <mergeCell ref="I97:J97"/>
    <mergeCell ref="B93:C93"/>
    <mergeCell ref="D93:E93"/>
    <mergeCell ref="F93:G93"/>
    <mergeCell ref="I93:J93"/>
    <mergeCell ref="B94:C94"/>
    <mergeCell ref="D94:E94"/>
    <mergeCell ref="F94:G94"/>
    <mergeCell ref="I94:J94"/>
    <mergeCell ref="B100:E100"/>
    <mergeCell ref="F100:G100"/>
    <mergeCell ref="I100:J100"/>
    <mergeCell ref="B101:E101"/>
    <mergeCell ref="F101:G101"/>
    <mergeCell ref="I101:J101"/>
    <mergeCell ref="B98:E98"/>
    <mergeCell ref="F98:G98"/>
    <mergeCell ref="I98:J98"/>
    <mergeCell ref="B99:E99"/>
    <mergeCell ref="F99:G99"/>
    <mergeCell ref="I99:J99"/>
    <mergeCell ref="B104:E104"/>
    <mergeCell ref="F104:G104"/>
    <mergeCell ref="I104:J104"/>
    <mergeCell ref="A105:E105"/>
    <mergeCell ref="F105:G105"/>
    <mergeCell ref="I105:J105"/>
    <mergeCell ref="B102:E102"/>
    <mergeCell ref="F102:G102"/>
    <mergeCell ref="I102:J102"/>
    <mergeCell ref="B103:E103"/>
    <mergeCell ref="F103:G103"/>
    <mergeCell ref="I103:J103"/>
    <mergeCell ref="B110:E110"/>
    <mergeCell ref="F110:G110"/>
    <mergeCell ref="H110:I110"/>
    <mergeCell ref="B111:E111"/>
    <mergeCell ref="F111:G111"/>
    <mergeCell ref="H111:I111"/>
    <mergeCell ref="A107:J107"/>
    <mergeCell ref="B108:E108"/>
    <mergeCell ref="F108:G108"/>
    <mergeCell ref="H108:I108"/>
    <mergeCell ref="B109:E109"/>
    <mergeCell ref="F109:G109"/>
    <mergeCell ref="H109:I109"/>
    <mergeCell ref="B114:E114"/>
    <mergeCell ref="A115:E115"/>
    <mergeCell ref="F115:G115"/>
    <mergeCell ref="H115:I115"/>
    <mergeCell ref="I4:J4"/>
    <mergeCell ref="B120:E120"/>
    <mergeCell ref="G120:H120"/>
    <mergeCell ref="I120:J120"/>
    <mergeCell ref="G121:H121"/>
    <mergeCell ref="I121:J121"/>
    <mergeCell ref="B118:E118"/>
    <mergeCell ref="G118:H118"/>
    <mergeCell ref="I118:J118"/>
    <mergeCell ref="B119:E119"/>
    <mergeCell ref="G119:H119"/>
    <mergeCell ref="I119:J119"/>
    <mergeCell ref="B112:E112"/>
    <mergeCell ref="F112:G112"/>
    <mergeCell ref="H112:I112"/>
    <mergeCell ref="F113:G113"/>
    <mergeCell ref="H113:I113"/>
    <mergeCell ref="B113:E113"/>
    <mergeCell ref="F114:G114"/>
    <mergeCell ref="H114:I114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M125"/>
  <sheetViews>
    <sheetView topLeftCell="A104" workbookViewId="0">
      <selection activeCell="H111" sqref="H111:I111"/>
    </sheetView>
  </sheetViews>
  <sheetFormatPr defaultColWidth="9.109375" defaultRowHeight="13.8"/>
  <cols>
    <col min="1" max="1" width="4.5546875" style="29" customWidth="1"/>
    <col min="2" max="2" width="12.44140625" style="29" customWidth="1"/>
    <col min="3" max="7" width="9.109375" style="29"/>
    <col min="8" max="8" width="10.88671875" style="29" customWidth="1"/>
    <col min="9" max="9" width="8.109375" style="29" customWidth="1"/>
    <col min="10" max="10" width="11.88671875" style="29" customWidth="1"/>
    <col min="11" max="16384" width="9.109375" style="29"/>
  </cols>
  <sheetData>
    <row r="1" spans="1:10" ht="17.25" customHeight="1">
      <c r="A1" s="204" t="s">
        <v>0</v>
      </c>
      <c r="B1" s="204"/>
      <c r="C1" s="204"/>
      <c r="D1" s="204"/>
      <c r="E1" s="204"/>
      <c r="F1" s="204"/>
      <c r="G1" s="204"/>
      <c r="H1" s="204"/>
      <c r="I1" s="204"/>
      <c r="J1" s="204"/>
    </row>
    <row r="2" spans="1:10" ht="17.25" customHeight="1">
      <c r="A2" s="204" t="s">
        <v>112</v>
      </c>
      <c r="B2" s="204"/>
      <c r="C2" s="204"/>
      <c r="D2" s="204"/>
      <c r="E2" s="204"/>
      <c r="F2" s="204"/>
      <c r="G2" s="204"/>
      <c r="H2" s="204"/>
      <c r="I2" s="204"/>
      <c r="J2" s="204"/>
    </row>
    <row r="3" spans="1:10" ht="17.25" customHeight="1">
      <c r="A3" s="204" t="s">
        <v>118</v>
      </c>
      <c r="B3" s="204"/>
      <c r="C3" s="204"/>
      <c r="D3" s="204"/>
      <c r="E3" s="204"/>
      <c r="F3" s="204"/>
      <c r="G3" s="204"/>
      <c r="H3" s="204"/>
      <c r="I3" s="204"/>
      <c r="J3" s="204"/>
    </row>
    <row r="4" spans="1:10" ht="18">
      <c r="A4" s="1"/>
      <c r="I4" s="216" t="s">
        <v>144</v>
      </c>
      <c r="J4" s="216"/>
    </row>
    <row r="5" spans="1:10" ht="71.25" customHeight="1">
      <c r="A5" s="205" t="s">
        <v>138</v>
      </c>
      <c r="B5" s="205"/>
      <c r="C5" s="205"/>
      <c r="D5" s="205"/>
      <c r="E5" s="205"/>
      <c r="F5" s="205"/>
      <c r="G5" s="205"/>
      <c r="H5" s="205"/>
      <c r="I5" s="205"/>
      <c r="J5" s="205"/>
    </row>
    <row r="6" spans="1:10" ht="18">
      <c r="A6" s="179" t="s">
        <v>1</v>
      </c>
      <c r="B6" s="179"/>
      <c r="C6" s="179"/>
      <c r="D6" s="179"/>
      <c r="E6" s="179"/>
      <c r="F6" s="179"/>
      <c r="G6" s="179"/>
      <c r="H6" s="179"/>
      <c r="I6" s="179"/>
      <c r="J6" s="179"/>
    </row>
    <row r="7" spans="1:10" ht="18">
      <c r="A7" s="3" t="s">
        <v>2</v>
      </c>
    </row>
    <row r="8" spans="1:10" ht="18">
      <c r="A8" s="3" t="s">
        <v>119</v>
      </c>
    </row>
    <row r="9" spans="1:10" ht="18.600000000000001" thickBot="1">
      <c r="A9" s="180" t="s">
        <v>4</v>
      </c>
      <c r="B9" s="180"/>
      <c r="C9" s="180"/>
      <c r="D9" s="180"/>
      <c r="E9" s="180"/>
      <c r="F9" s="180"/>
      <c r="G9" s="180"/>
      <c r="H9" s="180"/>
      <c r="I9" s="180"/>
      <c r="J9" s="180"/>
    </row>
    <row r="10" spans="1:10" ht="30" customHeight="1" thickBot="1">
      <c r="A10" s="212" t="s">
        <v>5</v>
      </c>
      <c r="B10" s="206" t="s">
        <v>6</v>
      </c>
      <c r="C10" s="207"/>
      <c r="D10" s="212" t="s">
        <v>7</v>
      </c>
      <c r="E10" s="144" t="s">
        <v>8</v>
      </c>
      <c r="F10" s="215"/>
      <c r="G10" s="215"/>
      <c r="H10" s="145"/>
      <c r="I10" s="206" t="s">
        <v>9</v>
      </c>
      <c r="J10" s="207"/>
    </row>
    <row r="11" spans="1:10" ht="14.4" thickBot="1">
      <c r="A11" s="213"/>
      <c r="B11" s="208"/>
      <c r="C11" s="209"/>
      <c r="D11" s="213"/>
      <c r="E11" s="212" t="s">
        <v>10</v>
      </c>
      <c r="F11" s="144" t="s">
        <v>106</v>
      </c>
      <c r="G11" s="215"/>
      <c r="H11" s="145"/>
      <c r="I11" s="208"/>
      <c r="J11" s="209"/>
    </row>
    <row r="12" spans="1:10" ht="62.25" customHeight="1" thickBot="1">
      <c r="A12" s="214"/>
      <c r="B12" s="210"/>
      <c r="C12" s="211"/>
      <c r="D12" s="214"/>
      <c r="E12" s="214"/>
      <c r="F12" s="4" t="s">
        <v>11</v>
      </c>
      <c r="G12" s="4" t="s">
        <v>12</v>
      </c>
      <c r="H12" s="4" t="s">
        <v>13</v>
      </c>
      <c r="I12" s="210"/>
      <c r="J12" s="211"/>
    </row>
    <row r="13" spans="1:10" ht="14.4" thickBot="1">
      <c r="A13" s="5">
        <v>1</v>
      </c>
      <c r="B13" s="144">
        <v>2</v>
      </c>
      <c r="C13" s="145"/>
      <c r="D13" s="4">
        <v>3</v>
      </c>
      <c r="E13" s="4">
        <v>4</v>
      </c>
      <c r="F13" s="4">
        <v>5</v>
      </c>
      <c r="G13" s="4">
        <v>6</v>
      </c>
      <c r="H13" s="4">
        <v>7</v>
      </c>
      <c r="I13" s="144">
        <v>8</v>
      </c>
      <c r="J13" s="145"/>
    </row>
    <row r="14" spans="1:10" ht="14.4" thickBot="1">
      <c r="A14" s="6">
        <v>1</v>
      </c>
      <c r="B14" s="146" t="s">
        <v>14</v>
      </c>
      <c r="C14" s="147"/>
      <c r="D14" s="7"/>
      <c r="E14" s="33"/>
      <c r="F14" s="33"/>
      <c r="G14" s="34"/>
      <c r="H14" s="33"/>
      <c r="I14" s="108"/>
      <c r="J14" s="109"/>
    </row>
    <row r="15" spans="1:10" ht="14.4" thickBot="1">
      <c r="A15" s="6">
        <v>2</v>
      </c>
      <c r="B15" s="146" t="s">
        <v>15</v>
      </c>
      <c r="C15" s="147"/>
      <c r="D15" s="7"/>
      <c r="E15" s="33"/>
      <c r="F15" s="33"/>
      <c r="G15" s="34"/>
      <c r="H15" s="33"/>
      <c r="I15" s="108"/>
      <c r="J15" s="109"/>
    </row>
    <row r="16" spans="1:10" ht="26.25" customHeight="1" thickBot="1">
      <c r="A16" s="6">
        <v>3</v>
      </c>
      <c r="B16" s="146" t="s">
        <v>16</v>
      </c>
      <c r="C16" s="147"/>
      <c r="D16" s="7"/>
      <c r="E16" s="33"/>
      <c r="F16" s="33"/>
      <c r="G16" s="33"/>
      <c r="H16" s="33"/>
      <c r="I16" s="108"/>
      <c r="J16" s="109"/>
    </row>
    <row r="17" spans="1:10" ht="25.5" customHeight="1" thickBot="1">
      <c r="A17" s="6">
        <v>4</v>
      </c>
      <c r="B17" s="146" t="s">
        <v>17</v>
      </c>
      <c r="C17" s="147"/>
      <c r="D17" s="7"/>
      <c r="E17" s="33"/>
      <c r="F17" s="33"/>
      <c r="G17" s="33"/>
      <c r="H17" s="33"/>
      <c r="I17" s="108"/>
      <c r="J17" s="109"/>
    </row>
    <row r="18" spans="1:10" ht="27" customHeight="1" thickBot="1">
      <c r="A18" s="32">
        <v>5</v>
      </c>
      <c r="B18" s="148" t="s">
        <v>18</v>
      </c>
      <c r="C18" s="149"/>
      <c r="D18" s="36"/>
      <c r="E18" s="37"/>
      <c r="F18" s="37"/>
      <c r="G18" s="37"/>
      <c r="H18" s="33"/>
      <c r="I18" s="110"/>
      <c r="J18" s="111"/>
    </row>
    <row r="19" spans="1:10" ht="15.75" customHeight="1" thickBot="1">
      <c r="A19" s="186" t="s">
        <v>19</v>
      </c>
      <c r="B19" s="187"/>
      <c r="C19" s="188"/>
      <c r="D19" s="38" t="s">
        <v>20</v>
      </c>
      <c r="E19" s="39" t="s">
        <v>99</v>
      </c>
      <c r="F19" s="39" t="s">
        <v>20</v>
      </c>
      <c r="G19" s="39" t="s">
        <v>20</v>
      </c>
      <c r="H19" s="39" t="s">
        <v>20</v>
      </c>
      <c r="I19" s="112"/>
      <c r="J19" s="113"/>
    </row>
    <row r="20" spans="1:10">
      <c r="A20" s="35"/>
      <c r="B20" s="35"/>
      <c r="C20" s="13"/>
      <c r="D20" s="13"/>
      <c r="E20" s="13"/>
      <c r="F20" s="13"/>
      <c r="G20" s="13"/>
      <c r="H20" s="13"/>
      <c r="I20" s="13"/>
      <c r="J20" s="14"/>
    </row>
    <row r="21" spans="1:10" ht="18">
      <c r="A21" s="179" t="s">
        <v>1</v>
      </c>
      <c r="B21" s="179"/>
      <c r="C21" s="179"/>
      <c r="D21" s="179"/>
      <c r="E21" s="179"/>
      <c r="F21" s="179"/>
      <c r="G21" s="179"/>
      <c r="H21" s="179"/>
      <c r="I21" s="179"/>
      <c r="J21" s="179"/>
    </row>
    <row r="22" spans="1:10" ht="18">
      <c r="A22" s="3" t="s">
        <v>21</v>
      </c>
      <c r="F22" s="29">
        <v>112</v>
      </c>
    </row>
    <row r="23" spans="1:10" ht="18">
      <c r="A23" s="3" t="s">
        <v>22</v>
      </c>
      <c r="F23" s="29" t="s">
        <v>110</v>
      </c>
    </row>
    <row r="24" spans="1:10" ht="32.25" customHeight="1" thickBot="1">
      <c r="A24" s="218" t="s">
        <v>23</v>
      </c>
      <c r="B24" s="218"/>
      <c r="C24" s="218"/>
      <c r="D24" s="218"/>
      <c r="E24" s="218"/>
      <c r="F24" s="218"/>
      <c r="G24" s="218"/>
      <c r="H24" s="218"/>
      <c r="I24" s="218"/>
      <c r="J24" s="218"/>
    </row>
    <row r="25" spans="1:10" ht="67.5" customHeight="1" thickBot="1">
      <c r="A25" s="8" t="s">
        <v>5</v>
      </c>
      <c r="B25" s="114" t="s">
        <v>24</v>
      </c>
      <c r="C25" s="115"/>
      <c r="D25" s="116"/>
      <c r="E25" s="114" t="s">
        <v>25</v>
      </c>
      <c r="F25" s="116"/>
      <c r="G25" s="9" t="s">
        <v>26</v>
      </c>
      <c r="H25" s="9" t="s">
        <v>27</v>
      </c>
      <c r="I25" s="114" t="s">
        <v>28</v>
      </c>
      <c r="J25" s="116"/>
    </row>
    <row r="26" spans="1:10" ht="16.2" thickBot="1">
      <c r="A26" s="10">
        <v>1</v>
      </c>
      <c r="B26" s="114">
        <v>2</v>
      </c>
      <c r="C26" s="115"/>
      <c r="D26" s="116"/>
      <c r="E26" s="114">
        <v>3</v>
      </c>
      <c r="F26" s="116"/>
      <c r="G26" s="11">
        <v>4</v>
      </c>
      <c r="H26" s="11">
        <v>5</v>
      </c>
      <c r="I26" s="114">
        <v>6</v>
      </c>
      <c r="J26" s="116"/>
    </row>
    <row r="27" spans="1:10" ht="14.4" thickBot="1">
      <c r="A27" s="20">
        <v>1</v>
      </c>
      <c r="B27" s="195" t="s">
        <v>111</v>
      </c>
      <c r="C27" s="196"/>
      <c r="D27" s="197"/>
      <c r="E27" s="106"/>
      <c r="F27" s="107"/>
      <c r="G27" s="18"/>
      <c r="H27" s="18"/>
      <c r="I27" s="106"/>
      <c r="J27" s="107"/>
    </row>
    <row r="28" spans="1:10" ht="14.4" thickBot="1">
      <c r="A28" s="20"/>
      <c r="B28" s="195" t="s">
        <v>116</v>
      </c>
      <c r="C28" s="196"/>
      <c r="D28" s="197"/>
      <c r="E28" s="106"/>
      <c r="F28" s="107"/>
      <c r="G28" s="18"/>
      <c r="H28" s="18"/>
      <c r="I28" s="106"/>
      <c r="J28" s="107"/>
    </row>
    <row r="29" spans="1:10" ht="16.5" customHeight="1" thickBot="1">
      <c r="A29" s="117" t="s">
        <v>19</v>
      </c>
      <c r="B29" s="118"/>
      <c r="C29" s="118"/>
      <c r="D29" s="119"/>
      <c r="E29" s="114" t="s">
        <v>29</v>
      </c>
      <c r="F29" s="116"/>
      <c r="G29" s="12" t="s">
        <v>29</v>
      </c>
      <c r="H29" s="12" t="s">
        <v>29</v>
      </c>
      <c r="I29" s="114">
        <f>SUM(I27:J28)</f>
        <v>0</v>
      </c>
      <c r="J29" s="116"/>
    </row>
    <row r="31" spans="1:10" ht="18">
      <c r="A31" s="179" t="s">
        <v>30</v>
      </c>
      <c r="B31" s="179"/>
      <c r="C31" s="179"/>
      <c r="D31" s="179"/>
      <c r="E31" s="179"/>
      <c r="F31" s="179"/>
      <c r="G31" s="179"/>
      <c r="H31" s="179"/>
      <c r="I31" s="179"/>
      <c r="J31" s="179"/>
    </row>
    <row r="32" spans="1:10" ht="18">
      <c r="A32" s="3" t="s">
        <v>31</v>
      </c>
    </row>
    <row r="33" spans="1:10" ht="18">
      <c r="A33" s="3" t="s">
        <v>32</v>
      </c>
    </row>
    <row r="34" spans="1:10" ht="71.25" customHeight="1" thickBot="1">
      <c r="A34" s="218" t="s">
        <v>33</v>
      </c>
      <c r="B34" s="218"/>
      <c r="C34" s="218"/>
      <c r="D34" s="218"/>
      <c r="E34" s="218"/>
      <c r="F34" s="218"/>
      <c r="G34" s="218"/>
      <c r="H34" s="218"/>
      <c r="I34" s="218"/>
      <c r="J34" s="218"/>
    </row>
    <row r="35" spans="1:10" ht="31.8" thickBot="1">
      <c r="A35" s="8" t="s">
        <v>5</v>
      </c>
      <c r="B35" s="114" t="s">
        <v>34</v>
      </c>
      <c r="C35" s="115"/>
      <c r="D35" s="115"/>
      <c r="E35" s="115"/>
      <c r="F35" s="116"/>
      <c r="G35" s="114" t="s">
        <v>35</v>
      </c>
      <c r="H35" s="116"/>
      <c r="I35" s="114" t="s">
        <v>36</v>
      </c>
      <c r="J35" s="116"/>
    </row>
    <row r="36" spans="1:10" ht="16.2" thickBot="1">
      <c r="A36" s="10">
        <v>1</v>
      </c>
      <c r="B36" s="114">
        <v>2</v>
      </c>
      <c r="C36" s="115"/>
      <c r="D36" s="115"/>
      <c r="E36" s="115"/>
      <c r="F36" s="116"/>
      <c r="G36" s="114">
        <v>3</v>
      </c>
      <c r="H36" s="116"/>
      <c r="I36" s="114">
        <v>4</v>
      </c>
      <c r="J36" s="116"/>
    </row>
    <row r="37" spans="1:10" ht="16.2" thickBot="1">
      <c r="A37" s="17">
        <v>1</v>
      </c>
      <c r="B37" s="114" t="s">
        <v>37</v>
      </c>
      <c r="C37" s="115"/>
      <c r="D37" s="115"/>
      <c r="E37" s="115"/>
      <c r="F37" s="116"/>
      <c r="G37" s="114" t="s">
        <v>20</v>
      </c>
      <c r="H37" s="116"/>
      <c r="I37" s="130">
        <f>I38</f>
        <v>0</v>
      </c>
      <c r="J37" s="131"/>
    </row>
    <row r="38" spans="1:10" ht="15.6">
      <c r="A38" s="189"/>
      <c r="B38" s="166" t="s">
        <v>38</v>
      </c>
      <c r="C38" s="191"/>
      <c r="D38" s="191"/>
      <c r="E38" s="191"/>
      <c r="F38" s="167"/>
      <c r="G38" s="110">
        <f>I19</f>
        <v>0</v>
      </c>
      <c r="H38" s="226"/>
      <c r="I38" s="200">
        <f>I50/30.2*22</f>
        <v>0</v>
      </c>
      <c r="J38" s="201"/>
    </row>
    <row r="39" spans="1:10" ht="16.2" thickBot="1">
      <c r="A39" s="190"/>
      <c r="B39" s="192" t="s">
        <v>39</v>
      </c>
      <c r="C39" s="193"/>
      <c r="D39" s="193"/>
      <c r="E39" s="193"/>
      <c r="F39" s="194"/>
      <c r="G39" s="227"/>
      <c r="H39" s="228"/>
      <c r="I39" s="202"/>
      <c r="J39" s="203"/>
    </row>
    <row r="40" spans="1:10" ht="16.2" thickBot="1">
      <c r="A40" s="20"/>
      <c r="B40" s="114" t="s">
        <v>40</v>
      </c>
      <c r="C40" s="115"/>
      <c r="D40" s="115"/>
      <c r="E40" s="115"/>
      <c r="F40" s="116"/>
      <c r="G40" s="106"/>
      <c r="H40" s="107"/>
      <c r="I40" s="130"/>
      <c r="J40" s="131"/>
    </row>
    <row r="41" spans="1:10" ht="52.5" customHeight="1" thickBot="1">
      <c r="A41" s="20"/>
      <c r="B41" s="114" t="s">
        <v>41</v>
      </c>
      <c r="C41" s="115"/>
      <c r="D41" s="115"/>
      <c r="E41" s="115"/>
      <c r="F41" s="116"/>
      <c r="G41" s="106"/>
      <c r="H41" s="107"/>
      <c r="I41" s="130"/>
      <c r="J41" s="131"/>
    </row>
    <row r="42" spans="1:10" ht="31.5" customHeight="1" thickBot="1">
      <c r="A42" s="17">
        <v>2</v>
      </c>
      <c r="B42" s="114" t="s">
        <v>42</v>
      </c>
      <c r="C42" s="115"/>
      <c r="D42" s="115"/>
      <c r="E42" s="115"/>
      <c r="F42" s="116"/>
      <c r="G42" s="114" t="s">
        <v>20</v>
      </c>
      <c r="H42" s="116"/>
      <c r="I42" s="130">
        <f>I43+I46</f>
        <v>0</v>
      </c>
      <c r="J42" s="131"/>
    </row>
    <row r="43" spans="1:10" ht="15.6">
      <c r="A43" s="189"/>
      <c r="B43" s="166" t="s">
        <v>38</v>
      </c>
      <c r="C43" s="191"/>
      <c r="D43" s="191"/>
      <c r="E43" s="191"/>
      <c r="F43" s="167"/>
      <c r="G43" s="110">
        <f>G38</f>
        <v>0</v>
      </c>
      <c r="H43" s="226"/>
      <c r="I43" s="200">
        <f>I50/30.2*2.9</f>
        <v>0</v>
      </c>
      <c r="J43" s="201"/>
    </row>
    <row r="44" spans="1:10" ht="49.5" customHeight="1" thickBot="1">
      <c r="A44" s="190"/>
      <c r="B44" s="192" t="s">
        <v>43</v>
      </c>
      <c r="C44" s="193"/>
      <c r="D44" s="193"/>
      <c r="E44" s="193"/>
      <c r="F44" s="194"/>
      <c r="G44" s="227"/>
      <c r="H44" s="228"/>
      <c r="I44" s="202"/>
      <c r="J44" s="203"/>
    </row>
    <row r="45" spans="1:10" ht="45.75" customHeight="1" thickBot="1">
      <c r="A45" s="20"/>
      <c r="B45" s="114" t="s">
        <v>44</v>
      </c>
      <c r="C45" s="115"/>
      <c r="D45" s="115"/>
      <c r="E45" s="115"/>
      <c r="F45" s="116"/>
      <c r="G45" s="106"/>
      <c r="H45" s="107"/>
      <c r="I45" s="130"/>
      <c r="J45" s="131"/>
    </row>
    <row r="46" spans="1:10" ht="45" customHeight="1" thickBot="1">
      <c r="A46" s="20"/>
      <c r="B46" s="114" t="s">
        <v>45</v>
      </c>
      <c r="C46" s="115"/>
      <c r="D46" s="115"/>
      <c r="E46" s="115"/>
      <c r="F46" s="116"/>
      <c r="G46" s="108">
        <f>G43</f>
        <v>0</v>
      </c>
      <c r="H46" s="225"/>
      <c r="I46" s="130">
        <f>I50/30.2*0.2</f>
        <v>0</v>
      </c>
      <c r="J46" s="131"/>
    </row>
    <row r="47" spans="1:10" ht="63.75" customHeight="1" thickBot="1">
      <c r="A47" s="20"/>
      <c r="B47" s="114" t="s">
        <v>46</v>
      </c>
      <c r="C47" s="115"/>
      <c r="D47" s="115"/>
      <c r="E47" s="115"/>
      <c r="F47" s="116"/>
      <c r="G47" s="106"/>
      <c r="H47" s="107"/>
      <c r="I47" s="130"/>
      <c r="J47" s="131"/>
    </row>
    <row r="48" spans="1:10" ht="65.25" customHeight="1" thickBot="1">
      <c r="A48" s="20"/>
      <c r="B48" s="114" t="s">
        <v>47</v>
      </c>
      <c r="C48" s="115"/>
      <c r="D48" s="115"/>
      <c r="E48" s="115"/>
      <c r="F48" s="116"/>
      <c r="G48" s="106"/>
      <c r="H48" s="107"/>
      <c r="I48" s="130"/>
      <c r="J48" s="131"/>
    </row>
    <row r="49" spans="1:10" ht="46.5" customHeight="1" thickBot="1">
      <c r="A49" s="17">
        <v>3</v>
      </c>
      <c r="B49" s="114" t="s">
        <v>48</v>
      </c>
      <c r="C49" s="115"/>
      <c r="D49" s="115"/>
      <c r="E49" s="115"/>
      <c r="F49" s="116"/>
      <c r="G49" s="108">
        <f>G46</f>
        <v>0</v>
      </c>
      <c r="H49" s="225"/>
      <c r="I49" s="171">
        <f>I50/30.2*5.1</f>
        <v>0</v>
      </c>
      <c r="J49" s="172"/>
    </row>
    <row r="50" spans="1:10" ht="16.5" customHeight="1" thickBot="1">
      <c r="A50" s="117" t="s">
        <v>49</v>
      </c>
      <c r="B50" s="118"/>
      <c r="C50" s="118"/>
      <c r="D50" s="118"/>
      <c r="E50" s="118"/>
      <c r="F50" s="119"/>
      <c r="G50" s="114" t="s">
        <v>20</v>
      </c>
      <c r="H50" s="116"/>
      <c r="I50" s="171"/>
      <c r="J50" s="172"/>
    </row>
    <row r="52" spans="1:10" ht="18">
      <c r="A52" s="179" t="s">
        <v>50</v>
      </c>
      <c r="B52" s="179"/>
      <c r="C52" s="179"/>
      <c r="D52" s="179"/>
      <c r="E52" s="179"/>
      <c r="F52" s="179"/>
      <c r="G52" s="179"/>
      <c r="H52" s="179"/>
      <c r="I52" s="179"/>
      <c r="J52" s="179"/>
    </row>
    <row r="53" spans="1:10" ht="18">
      <c r="A53" s="3" t="s">
        <v>51</v>
      </c>
    </row>
    <row r="54" spans="1:10" ht="18.600000000000001" thickBot="1">
      <c r="A54" s="3" t="s">
        <v>22</v>
      </c>
    </row>
    <row r="55" spans="1:10" ht="63.75" customHeight="1" thickBot="1">
      <c r="A55" s="8" t="s">
        <v>5</v>
      </c>
      <c r="B55" s="114" t="s">
        <v>52</v>
      </c>
      <c r="C55" s="115"/>
      <c r="D55" s="115"/>
      <c r="E55" s="116"/>
      <c r="F55" s="114" t="s">
        <v>53</v>
      </c>
      <c r="G55" s="116"/>
      <c r="H55" s="114" t="s">
        <v>54</v>
      </c>
      <c r="I55" s="116"/>
      <c r="J55" s="9" t="s">
        <v>55</v>
      </c>
    </row>
    <row r="56" spans="1:10" ht="16.2" thickBot="1">
      <c r="A56" s="10">
        <v>1</v>
      </c>
      <c r="B56" s="114">
        <v>2</v>
      </c>
      <c r="C56" s="115"/>
      <c r="D56" s="115"/>
      <c r="E56" s="116"/>
      <c r="F56" s="114">
        <v>3</v>
      </c>
      <c r="G56" s="116"/>
      <c r="H56" s="114">
        <v>4</v>
      </c>
      <c r="I56" s="116"/>
      <c r="J56" s="11">
        <v>5</v>
      </c>
    </row>
    <row r="57" spans="1:10" ht="16.2" thickBot="1">
      <c r="A57" s="17">
        <v>1</v>
      </c>
      <c r="B57" s="114" t="s">
        <v>56</v>
      </c>
      <c r="C57" s="115"/>
      <c r="D57" s="115"/>
      <c r="E57" s="116"/>
      <c r="F57" s="114">
        <f>J57/H57</f>
        <v>0</v>
      </c>
      <c r="G57" s="116"/>
      <c r="H57" s="114">
        <v>12</v>
      </c>
      <c r="I57" s="116"/>
      <c r="J57" s="12"/>
    </row>
    <row r="58" spans="1:10" ht="16.5" customHeight="1" thickBot="1">
      <c r="A58" s="117" t="s">
        <v>19</v>
      </c>
      <c r="B58" s="118"/>
      <c r="C58" s="118"/>
      <c r="D58" s="118"/>
      <c r="E58" s="119"/>
      <c r="F58" s="114" t="s">
        <v>20</v>
      </c>
      <c r="G58" s="116"/>
      <c r="H58" s="114" t="s">
        <v>20</v>
      </c>
      <c r="I58" s="116"/>
      <c r="J58" s="12">
        <f>J57</f>
        <v>0</v>
      </c>
    </row>
    <row r="60" spans="1:10" ht="18">
      <c r="A60" s="179" t="s">
        <v>57</v>
      </c>
      <c r="B60" s="179"/>
      <c r="C60" s="179"/>
      <c r="D60" s="179"/>
      <c r="E60" s="179"/>
      <c r="F60" s="179"/>
      <c r="G60" s="179"/>
      <c r="H60" s="179"/>
      <c r="I60" s="179"/>
      <c r="J60" s="179"/>
    </row>
    <row r="61" spans="1:10" ht="18">
      <c r="A61" s="3" t="s">
        <v>58</v>
      </c>
    </row>
    <row r="62" spans="1:10" ht="18">
      <c r="A62" s="3" t="s">
        <v>59</v>
      </c>
    </row>
    <row r="63" spans="1:10" ht="18.600000000000001" thickBot="1">
      <c r="A63" s="3"/>
    </row>
    <row r="64" spans="1:10" ht="31.8" thickBot="1">
      <c r="A64" s="8" t="s">
        <v>5</v>
      </c>
      <c r="B64" s="114" t="s">
        <v>24</v>
      </c>
      <c r="C64" s="115"/>
      <c r="D64" s="116"/>
      <c r="E64" s="114" t="s">
        <v>60</v>
      </c>
      <c r="F64" s="116"/>
      <c r="G64" s="114" t="s">
        <v>61</v>
      </c>
      <c r="H64" s="116"/>
      <c r="I64" s="114" t="s">
        <v>62</v>
      </c>
      <c r="J64" s="116"/>
    </row>
    <row r="65" spans="1:10" ht="16.2" thickBot="1">
      <c r="A65" s="10">
        <v>1</v>
      </c>
      <c r="B65" s="114">
        <v>2</v>
      </c>
      <c r="C65" s="115"/>
      <c r="D65" s="116"/>
      <c r="E65" s="114">
        <v>3</v>
      </c>
      <c r="F65" s="116"/>
      <c r="G65" s="114">
        <v>4</v>
      </c>
      <c r="H65" s="116"/>
      <c r="I65" s="114">
        <v>5</v>
      </c>
      <c r="J65" s="116"/>
    </row>
    <row r="66" spans="1:10" ht="16.2" thickBot="1">
      <c r="A66" s="17">
        <v>1</v>
      </c>
      <c r="B66" s="114" t="s">
        <v>63</v>
      </c>
      <c r="C66" s="115"/>
      <c r="D66" s="116"/>
      <c r="E66" s="114">
        <v>999818.18</v>
      </c>
      <c r="F66" s="116"/>
      <c r="G66" s="114">
        <v>2.2000000000000002</v>
      </c>
      <c r="H66" s="116"/>
      <c r="I66" s="114"/>
      <c r="J66" s="116"/>
    </row>
    <row r="67" spans="1:10" ht="16.2" thickBot="1">
      <c r="A67" s="17">
        <v>2</v>
      </c>
      <c r="B67" s="114" t="s">
        <v>64</v>
      </c>
      <c r="C67" s="115"/>
      <c r="D67" s="116"/>
      <c r="E67" s="114">
        <f>I67/G67*100</f>
        <v>0</v>
      </c>
      <c r="F67" s="116"/>
      <c r="G67" s="114">
        <v>0.59</v>
      </c>
      <c r="H67" s="116"/>
      <c r="I67" s="114"/>
      <c r="J67" s="116"/>
    </row>
    <row r="68" spans="1:10" ht="16.2" thickBot="1">
      <c r="A68" s="17">
        <v>3</v>
      </c>
      <c r="B68" s="114" t="s">
        <v>65</v>
      </c>
      <c r="C68" s="115"/>
      <c r="D68" s="116"/>
      <c r="E68" s="106"/>
      <c r="F68" s="107"/>
      <c r="G68" s="106"/>
      <c r="H68" s="107"/>
      <c r="I68" s="114"/>
      <c r="J68" s="116"/>
    </row>
    <row r="69" spans="1:10" ht="16.2" thickBot="1">
      <c r="A69" s="17">
        <v>4</v>
      </c>
      <c r="B69" s="114" t="s">
        <v>66</v>
      </c>
      <c r="C69" s="115"/>
      <c r="D69" s="116"/>
      <c r="E69" s="106"/>
      <c r="F69" s="107"/>
      <c r="G69" s="223"/>
      <c r="H69" s="224"/>
      <c r="I69" s="166"/>
      <c r="J69" s="167"/>
    </row>
    <row r="70" spans="1:10" ht="16.5" customHeight="1" thickBot="1">
      <c r="A70" s="117" t="s">
        <v>49</v>
      </c>
      <c r="B70" s="118"/>
      <c r="C70" s="118"/>
      <c r="D70" s="119"/>
      <c r="E70" s="114"/>
      <c r="F70" s="185"/>
      <c r="G70" s="181"/>
      <c r="H70" s="182"/>
      <c r="I70" s="183">
        <f>SUM(I66:J69)</f>
        <v>0</v>
      </c>
      <c r="J70" s="184"/>
    </row>
    <row r="72" spans="1:10" ht="18">
      <c r="A72" s="179" t="s">
        <v>67</v>
      </c>
      <c r="B72" s="179"/>
      <c r="C72" s="179"/>
      <c r="D72" s="179"/>
      <c r="E72" s="179"/>
      <c r="F72" s="179"/>
      <c r="G72" s="179"/>
      <c r="H72" s="179"/>
      <c r="I72" s="179"/>
      <c r="J72" s="179"/>
    </row>
    <row r="73" spans="1:10" ht="18">
      <c r="A73" s="3" t="s">
        <v>68</v>
      </c>
    </row>
    <row r="74" spans="1:10" ht="18">
      <c r="A74" s="3" t="s">
        <v>69</v>
      </c>
    </row>
    <row r="75" spans="1:10" ht="18.600000000000001" thickBot="1">
      <c r="A75" s="159" t="s">
        <v>70</v>
      </c>
      <c r="B75" s="159"/>
      <c r="C75" s="159"/>
      <c r="D75" s="159"/>
      <c r="E75" s="159"/>
      <c r="F75" s="159"/>
      <c r="G75" s="159"/>
      <c r="H75" s="159"/>
      <c r="I75" s="159"/>
      <c r="J75" s="159"/>
    </row>
    <row r="76" spans="1:10" ht="52.5" customHeight="1" thickBot="1">
      <c r="A76" s="8" t="s">
        <v>5</v>
      </c>
      <c r="B76" s="114" t="s">
        <v>24</v>
      </c>
      <c r="C76" s="115"/>
      <c r="D76" s="116"/>
      <c r="E76" s="9" t="s">
        <v>71</v>
      </c>
      <c r="F76" s="114" t="s">
        <v>72</v>
      </c>
      <c r="G76" s="116"/>
      <c r="H76" s="114" t="s">
        <v>73</v>
      </c>
      <c r="I76" s="116"/>
      <c r="J76" s="9" t="s">
        <v>55</v>
      </c>
    </row>
    <row r="77" spans="1:10" ht="16.2" thickBot="1">
      <c r="A77" s="10">
        <v>1</v>
      </c>
      <c r="B77" s="114">
        <v>2</v>
      </c>
      <c r="C77" s="115"/>
      <c r="D77" s="116"/>
      <c r="E77" s="11">
        <v>3</v>
      </c>
      <c r="F77" s="114">
        <v>4</v>
      </c>
      <c r="G77" s="116"/>
      <c r="H77" s="114">
        <v>5</v>
      </c>
      <c r="I77" s="116"/>
      <c r="J77" s="11">
        <v>6</v>
      </c>
    </row>
    <row r="78" spans="1:10" ht="16.2" thickBot="1">
      <c r="A78" s="17">
        <v>1</v>
      </c>
      <c r="B78" s="114" t="s">
        <v>74</v>
      </c>
      <c r="C78" s="115"/>
      <c r="D78" s="116"/>
      <c r="E78" s="12">
        <v>2</v>
      </c>
      <c r="F78" s="114">
        <v>12</v>
      </c>
      <c r="G78" s="116"/>
      <c r="H78" s="171">
        <f>J78/F78</f>
        <v>0</v>
      </c>
      <c r="I78" s="172"/>
      <c r="J78" s="40">
        <v>0</v>
      </c>
    </row>
    <row r="79" spans="1:10" ht="16.2" thickBot="1">
      <c r="A79" s="17">
        <v>2</v>
      </c>
      <c r="B79" s="114" t="s">
        <v>75</v>
      </c>
      <c r="C79" s="115"/>
      <c r="D79" s="116"/>
      <c r="E79" s="12">
        <v>2</v>
      </c>
      <c r="F79" s="114">
        <v>12</v>
      </c>
      <c r="G79" s="116"/>
      <c r="H79" s="171">
        <f>J79/F79</f>
        <v>0</v>
      </c>
      <c r="I79" s="172"/>
      <c r="J79" s="40"/>
    </row>
    <row r="80" spans="1:10" ht="16.2" thickBot="1">
      <c r="A80" s="17">
        <v>3</v>
      </c>
      <c r="B80" s="114" t="s">
        <v>76</v>
      </c>
      <c r="C80" s="115"/>
      <c r="D80" s="116"/>
      <c r="E80" s="12">
        <v>2</v>
      </c>
      <c r="F80" s="114">
        <v>12</v>
      </c>
      <c r="G80" s="116"/>
      <c r="H80" s="171">
        <f>J80/F80</f>
        <v>0</v>
      </c>
      <c r="I80" s="172"/>
      <c r="J80" s="40"/>
    </row>
    <row r="81" spans="1:10" ht="16.2" thickBot="1">
      <c r="A81" s="30"/>
      <c r="B81" s="118" t="s">
        <v>49</v>
      </c>
      <c r="C81" s="118"/>
      <c r="D81" s="119"/>
      <c r="E81" s="12" t="s">
        <v>20</v>
      </c>
      <c r="F81" s="114" t="s">
        <v>20</v>
      </c>
      <c r="G81" s="116"/>
      <c r="H81" s="114" t="s">
        <v>20</v>
      </c>
      <c r="I81" s="116"/>
      <c r="J81" s="41">
        <f>SUM(J78:J80)</f>
        <v>0</v>
      </c>
    </row>
    <row r="82" spans="1:10" ht="15.6">
      <c r="A82" s="31"/>
      <c r="B82" s="21"/>
      <c r="C82" s="21"/>
      <c r="D82" s="21"/>
      <c r="E82" s="22"/>
      <c r="F82" s="23"/>
      <c r="G82" s="23"/>
      <c r="H82" s="23"/>
      <c r="I82" s="23"/>
      <c r="J82" s="24"/>
    </row>
    <row r="83" spans="1:10" ht="18.600000000000001" thickBot="1">
      <c r="A83" s="179" t="s">
        <v>77</v>
      </c>
      <c r="B83" s="179"/>
      <c r="C83" s="179"/>
      <c r="D83" s="179"/>
      <c r="E83" s="179"/>
      <c r="F83" s="179"/>
      <c r="G83" s="179"/>
      <c r="H83" s="179"/>
      <c r="I83" s="179"/>
      <c r="J83" s="179"/>
    </row>
    <row r="84" spans="1:10" ht="31.8" thickBot="1">
      <c r="A84" s="28" t="s">
        <v>5</v>
      </c>
      <c r="B84" s="128" t="s">
        <v>24</v>
      </c>
      <c r="C84" s="170"/>
      <c r="D84" s="132"/>
      <c r="E84" s="128" t="s">
        <v>78</v>
      </c>
      <c r="F84" s="132"/>
      <c r="G84" s="128" t="s">
        <v>79</v>
      </c>
      <c r="H84" s="132"/>
      <c r="I84" s="128" t="s">
        <v>80</v>
      </c>
      <c r="J84" s="129"/>
    </row>
    <row r="85" spans="1:10" ht="16.2" thickBot="1">
      <c r="A85" s="10">
        <v>1</v>
      </c>
      <c r="B85" s="192">
        <v>2</v>
      </c>
      <c r="C85" s="193"/>
      <c r="D85" s="194"/>
      <c r="E85" s="192">
        <v>3</v>
      </c>
      <c r="F85" s="194"/>
      <c r="G85" s="192">
        <v>4</v>
      </c>
      <c r="H85" s="194"/>
      <c r="I85" s="192">
        <v>5</v>
      </c>
      <c r="J85" s="194"/>
    </row>
    <row r="86" spans="1:10" ht="16.2" thickBot="1">
      <c r="A86" s="17">
        <v>1</v>
      </c>
      <c r="B86" s="117"/>
      <c r="C86" s="118"/>
      <c r="D86" s="119"/>
      <c r="E86" s="106"/>
      <c r="F86" s="107"/>
      <c r="G86" s="106"/>
      <c r="H86" s="107"/>
      <c r="I86" s="130"/>
      <c r="J86" s="131"/>
    </row>
    <row r="87" spans="1:10" ht="16.5" customHeight="1" thickBot="1">
      <c r="A87" s="117" t="s">
        <v>49</v>
      </c>
      <c r="B87" s="118"/>
      <c r="C87" s="118"/>
      <c r="D87" s="119"/>
      <c r="E87" s="106"/>
      <c r="F87" s="107"/>
      <c r="G87" s="106"/>
      <c r="H87" s="107"/>
      <c r="I87" s="130">
        <f>I86</f>
        <v>0</v>
      </c>
      <c r="J87" s="131"/>
    </row>
    <row r="88" spans="1:10" ht="18.600000000000001" thickBot="1">
      <c r="A88" s="2" t="s">
        <v>81</v>
      </c>
    </row>
    <row r="89" spans="1:10" ht="79.5" customHeight="1" thickBot="1">
      <c r="A89" s="8" t="s">
        <v>5</v>
      </c>
      <c r="B89" s="114" t="s">
        <v>52</v>
      </c>
      <c r="C89" s="116"/>
      <c r="D89" s="114" t="s">
        <v>82</v>
      </c>
      <c r="E89" s="116"/>
      <c r="F89" s="114" t="s">
        <v>83</v>
      </c>
      <c r="G89" s="116"/>
      <c r="H89" s="9" t="s">
        <v>84</v>
      </c>
      <c r="I89" s="114" t="s">
        <v>85</v>
      </c>
      <c r="J89" s="116"/>
    </row>
    <row r="90" spans="1:10" ht="16.2" thickBot="1">
      <c r="A90" s="10">
        <v>1</v>
      </c>
      <c r="B90" s="114">
        <v>2</v>
      </c>
      <c r="C90" s="116"/>
      <c r="D90" s="114">
        <v>3</v>
      </c>
      <c r="E90" s="116"/>
      <c r="F90" s="114">
        <v>4</v>
      </c>
      <c r="G90" s="116"/>
      <c r="H90" s="11">
        <v>5</v>
      </c>
      <c r="I90" s="114">
        <v>6</v>
      </c>
      <c r="J90" s="116"/>
    </row>
    <row r="91" spans="1:10" ht="16.2" thickBot="1">
      <c r="A91" s="17">
        <v>1</v>
      </c>
      <c r="B91" s="117" t="s">
        <v>103</v>
      </c>
      <c r="C91" s="119"/>
      <c r="D91" s="130">
        <f>I91/F91</f>
        <v>0</v>
      </c>
      <c r="E91" s="131"/>
      <c r="F91" s="130">
        <v>7</v>
      </c>
      <c r="G91" s="131"/>
      <c r="H91" s="42"/>
      <c r="I91" s="130"/>
      <c r="J91" s="131"/>
    </row>
    <row r="92" spans="1:10" ht="16.2" thickBot="1">
      <c r="A92" s="17">
        <v>2</v>
      </c>
      <c r="B92" s="117" t="s">
        <v>104</v>
      </c>
      <c r="C92" s="119"/>
      <c r="D92" s="130">
        <f>I92/F92</f>
        <v>0</v>
      </c>
      <c r="E92" s="131"/>
      <c r="F92" s="130">
        <v>1969.74</v>
      </c>
      <c r="G92" s="131"/>
      <c r="H92" s="42"/>
      <c r="I92" s="130"/>
      <c r="J92" s="131"/>
    </row>
    <row r="93" spans="1:10" ht="16.2" thickBot="1">
      <c r="A93" s="17">
        <v>3</v>
      </c>
      <c r="B93" s="117" t="s">
        <v>109</v>
      </c>
      <c r="C93" s="119"/>
      <c r="D93" s="150"/>
      <c r="E93" s="151"/>
      <c r="F93" s="150"/>
      <c r="G93" s="151"/>
      <c r="H93" s="42"/>
      <c r="I93" s="150"/>
      <c r="J93" s="151"/>
    </row>
    <row r="94" spans="1:10" ht="16.2" thickBot="1">
      <c r="A94" s="17">
        <v>4</v>
      </c>
      <c r="B94" s="117" t="s">
        <v>105</v>
      </c>
      <c r="C94" s="119"/>
      <c r="D94" s="150"/>
      <c r="E94" s="151"/>
      <c r="F94" s="150"/>
      <c r="G94" s="151"/>
      <c r="H94" s="42"/>
      <c r="I94" s="130"/>
      <c r="J94" s="131"/>
    </row>
    <row r="95" spans="1:10" ht="16.5" customHeight="1" thickBot="1">
      <c r="A95" s="117" t="s">
        <v>49</v>
      </c>
      <c r="B95" s="118"/>
      <c r="C95" s="119"/>
      <c r="D95" s="130" t="s">
        <v>20</v>
      </c>
      <c r="E95" s="131"/>
      <c r="F95" s="130" t="s">
        <v>20</v>
      </c>
      <c r="G95" s="131"/>
      <c r="H95" s="43" t="s">
        <v>20</v>
      </c>
      <c r="I95" s="130">
        <f>SUM(I91:J94)</f>
        <v>0</v>
      </c>
      <c r="J95" s="131"/>
    </row>
    <row r="96" spans="1:10" ht="43.5" customHeight="1" thickBot="1">
      <c r="A96" s="158" t="s">
        <v>86</v>
      </c>
      <c r="B96" s="158"/>
      <c r="C96" s="158"/>
      <c r="D96" s="158"/>
      <c r="E96" s="158"/>
      <c r="F96" s="158"/>
      <c r="G96" s="158"/>
      <c r="H96" s="158"/>
      <c r="I96" s="158"/>
      <c r="J96" s="158"/>
    </row>
    <row r="97" spans="1:13" ht="52.5" customHeight="1" thickBot="1">
      <c r="A97" s="8" t="s">
        <v>5</v>
      </c>
      <c r="B97" s="114" t="s">
        <v>52</v>
      </c>
      <c r="C97" s="115"/>
      <c r="D97" s="115"/>
      <c r="E97" s="116"/>
      <c r="F97" s="114" t="s">
        <v>87</v>
      </c>
      <c r="G97" s="116"/>
      <c r="H97" s="15" t="s">
        <v>88</v>
      </c>
      <c r="I97" s="114" t="s">
        <v>89</v>
      </c>
      <c r="J97" s="116"/>
    </row>
    <row r="98" spans="1:13" ht="16.2" thickBot="1">
      <c r="A98" s="10">
        <v>1</v>
      </c>
      <c r="B98" s="114">
        <v>2</v>
      </c>
      <c r="C98" s="115"/>
      <c r="D98" s="115"/>
      <c r="E98" s="116"/>
      <c r="F98" s="114">
        <v>3</v>
      </c>
      <c r="G98" s="116"/>
      <c r="H98" s="11">
        <v>4</v>
      </c>
      <c r="I98" s="114">
        <v>5</v>
      </c>
      <c r="J98" s="116"/>
    </row>
    <row r="99" spans="1:13" ht="43.5" customHeight="1" thickBot="1">
      <c r="A99" s="10">
        <v>1</v>
      </c>
      <c r="B99" s="117" t="s">
        <v>140</v>
      </c>
      <c r="C99" s="219"/>
      <c r="D99" s="219"/>
      <c r="E99" s="220"/>
      <c r="F99" s="114" t="s">
        <v>91</v>
      </c>
      <c r="G99" s="116"/>
      <c r="H99" s="16">
        <v>12</v>
      </c>
      <c r="I99" s="114"/>
      <c r="J99" s="116"/>
      <c r="L99" s="74"/>
      <c r="M99" s="75"/>
    </row>
    <row r="100" spans="1:13" ht="16.5" customHeight="1" thickBot="1">
      <c r="A100" s="10">
        <v>2</v>
      </c>
      <c r="B100" s="117" t="s">
        <v>92</v>
      </c>
      <c r="C100" s="219"/>
      <c r="D100" s="219"/>
      <c r="E100" s="220"/>
      <c r="F100" s="114" t="s">
        <v>91</v>
      </c>
      <c r="G100" s="116"/>
      <c r="H100" s="11">
        <v>12</v>
      </c>
      <c r="I100" s="114"/>
      <c r="J100" s="116"/>
    </row>
    <row r="101" spans="1:13" ht="16.5" customHeight="1" thickBot="1">
      <c r="A101" s="10">
        <v>3</v>
      </c>
      <c r="B101" s="117" t="s">
        <v>93</v>
      </c>
      <c r="C101" s="219"/>
      <c r="D101" s="219"/>
      <c r="E101" s="220"/>
      <c r="F101" s="114" t="s">
        <v>91</v>
      </c>
      <c r="G101" s="116"/>
      <c r="H101" s="11">
        <v>12</v>
      </c>
      <c r="I101" s="114"/>
      <c r="J101" s="116"/>
    </row>
    <row r="102" spans="1:13" ht="16.5" customHeight="1" thickBot="1">
      <c r="A102" s="25">
        <v>4</v>
      </c>
      <c r="B102" s="117" t="s">
        <v>94</v>
      </c>
      <c r="C102" s="219"/>
      <c r="D102" s="219"/>
      <c r="E102" s="220"/>
      <c r="F102" s="166" t="s">
        <v>91</v>
      </c>
      <c r="G102" s="167"/>
      <c r="H102" s="19">
        <v>12</v>
      </c>
      <c r="I102" s="166"/>
      <c r="J102" s="167"/>
    </row>
    <row r="103" spans="1:13" ht="16.5" customHeight="1" thickBot="1">
      <c r="A103" s="28">
        <v>5</v>
      </c>
      <c r="B103" s="120" t="s">
        <v>107</v>
      </c>
      <c r="C103" s="221"/>
      <c r="D103" s="221"/>
      <c r="E103" s="222"/>
      <c r="F103" s="166" t="s">
        <v>91</v>
      </c>
      <c r="G103" s="167"/>
      <c r="H103" s="26">
        <v>12</v>
      </c>
      <c r="I103" s="128"/>
      <c r="J103" s="129"/>
      <c r="L103" s="73"/>
    </row>
    <row r="104" spans="1:13" ht="16.5" customHeight="1" thickBot="1">
      <c r="A104" s="45">
        <v>7</v>
      </c>
      <c r="B104" s="123" t="s">
        <v>114</v>
      </c>
      <c r="C104" s="124"/>
      <c r="D104" s="124"/>
      <c r="E104" s="125"/>
      <c r="F104" s="114" t="s">
        <v>115</v>
      </c>
      <c r="G104" s="116"/>
      <c r="H104" s="26">
        <v>12</v>
      </c>
      <c r="I104" s="128"/>
      <c r="J104" s="129"/>
    </row>
    <row r="105" spans="1:13" ht="16.5" customHeight="1" thickBot="1">
      <c r="A105" s="169" t="s">
        <v>49</v>
      </c>
      <c r="B105" s="170"/>
      <c r="C105" s="170"/>
      <c r="D105" s="170"/>
      <c r="E105" s="132"/>
      <c r="F105" s="128" t="s">
        <v>20</v>
      </c>
      <c r="G105" s="132"/>
      <c r="H105" s="26" t="s">
        <v>20</v>
      </c>
      <c r="I105" s="128">
        <f>SUM(I99:J104)</f>
        <v>0</v>
      </c>
      <c r="J105" s="129"/>
    </row>
    <row r="106" spans="1:13" ht="16.5" customHeight="1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3" ht="18.600000000000001" thickBot="1">
      <c r="A107" s="159" t="s">
        <v>95</v>
      </c>
      <c r="B107" s="159"/>
      <c r="C107" s="159"/>
      <c r="D107" s="159"/>
      <c r="E107" s="159"/>
      <c r="F107" s="159"/>
      <c r="G107" s="159"/>
      <c r="H107" s="159"/>
      <c r="I107" s="159"/>
      <c r="J107" s="159"/>
    </row>
    <row r="108" spans="1:13" ht="31.8" thickBot="1">
      <c r="A108" s="8" t="s">
        <v>5</v>
      </c>
      <c r="B108" s="114" t="s">
        <v>52</v>
      </c>
      <c r="C108" s="115"/>
      <c r="D108" s="115"/>
      <c r="E108" s="116"/>
      <c r="F108" s="114" t="s">
        <v>96</v>
      </c>
      <c r="G108" s="116"/>
      <c r="H108" s="114" t="s">
        <v>97</v>
      </c>
      <c r="I108" s="116"/>
    </row>
    <row r="109" spans="1:13" ht="16.2" thickBot="1">
      <c r="A109" s="10">
        <v>1</v>
      </c>
      <c r="B109" s="114">
        <v>2</v>
      </c>
      <c r="C109" s="115"/>
      <c r="D109" s="115"/>
      <c r="E109" s="116"/>
      <c r="F109" s="114">
        <v>3</v>
      </c>
      <c r="G109" s="116"/>
      <c r="H109" s="114">
        <v>4</v>
      </c>
      <c r="I109" s="116"/>
    </row>
    <row r="110" spans="1:13" ht="44.25" customHeight="1" thickBot="1">
      <c r="A110" s="17">
        <v>1</v>
      </c>
      <c r="B110" s="117" t="s">
        <v>141</v>
      </c>
      <c r="C110" s="118"/>
      <c r="D110" s="118"/>
      <c r="E110" s="119"/>
      <c r="F110" s="114" t="s">
        <v>99</v>
      </c>
      <c r="G110" s="116"/>
      <c r="H110" s="114"/>
      <c r="I110" s="116"/>
      <c r="L110" s="73"/>
    </row>
    <row r="111" spans="1:13" ht="16.2" thickBot="1">
      <c r="A111" s="17">
        <v>2</v>
      </c>
      <c r="B111" s="152" t="s">
        <v>132</v>
      </c>
      <c r="C111" s="153"/>
      <c r="D111" s="153"/>
      <c r="E111" s="154"/>
      <c r="F111" s="114" t="s">
        <v>99</v>
      </c>
      <c r="G111" s="116"/>
      <c r="H111" s="114">
        <v>118200</v>
      </c>
      <c r="I111" s="116"/>
      <c r="J111" s="58"/>
      <c r="K111" s="56"/>
      <c r="L111" s="57"/>
      <c r="M111" s="52"/>
    </row>
    <row r="112" spans="1:13" ht="16.2" thickBot="1">
      <c r="A112" s="44">
        <v>3</v>
      </c>
      <c r="B112" s="123" t="s">
        <v>113</v>
      </c>
      <c r="C112" s="124"/>
      <c r="D112" s="124"/>
      <c r="E112" s="168"/>
      <c r="F112" s="217" t="s">
        <v>99</v>
      </c>
      <c r="G112" s="116"/>
      <c r="H112" s="114">
        <v>0</v>
      </c>
      <c r="I112" s="116"/>
      <c r="K112" s="50"/>
    </row>
    <row r="113" spans="1:10" ht="16.5" customHeight="1" thickBot="1">
      <c r="A113" s="117" t="s">
        <v>49</v>
      </c>
      <c r="B113" s="156"/>
      <c r="C113" s="156"/>
      <c r="D113" s="156"/>
      <c r="E113" s="157"/>
      <c r="F113" s="114" t="s">
        <v>99</v>
      </c>
      <c r="G113" s="116"/>
      <c r="H113" s="114">
        <f>SUM(H110:I112)</f>
        <v>118200</v>
      </c>
      <c r="I113" s="116"/>
    </row>
    <row r="114" spans="1:10" ht="16.5" customHeight="1">
      <c r="A114" s="27"/>
      <c r="B114" s="27"/>
      <c r="C114" s="27"/>
      <c r="D114" s="27"/>
      <c r="E114" s="27"/>
      <c r="F114" s="24"/>
      <c r="G114" s="24"/>
      <c r="H114" s="24"/>
      <c r="I114" s="24"/>
    </row>
    <row r="115" spans="1:10" ht="35.25" customHeight="1" thickBot="1">
      <c r="A115" s="218" t="s">
        <v>100</v>
      </c>
      <c r="B115" s="218"/>
      <c r="C115" s="218"/>
      <c r="D115" s="218"/>
      <c r="E115" s="218"/>
      <c r="F115" s="218"/>
      <c r="G115" s="218"/>
      <c r="H115" s="218"/>
      <c r="I115" s="218"/>
      <c r="J115" s="218"/>
    </row>
    <row r="116" spans="1:10" ht="31.8" thickBot="1">
      <c r="A116" s="8" t="s">
        <v>5</v>
      </c>
      <c r="B116" s="114" t="s">
        <v>24</v>
      </c>
      <c r="C116" s="115"/>
      <c r="D116" s="115"/>
      <c r="E116" s="116"/>
      <c r="F116" s="9" t="s">
        <v>101</v>
      </c>
      <c r="G116" s="114" t="s">
        <v>102</v>
      </c>
      <c r="H116" s="116"/>
      <c r="I116" s="114" t="s">
        <v>55</v>
      </c>
      <c r="J116" s="116"/>
    </row>
    <row r="117" spans="1:10" ht="16.2" thickBot="1">
      <c r="A117" s="10"/>
      <c r="B117" s="114">
        <v>1</v>
      </c>
      <c r="C117" s="115"/>
      <c r="D117" s="115"/>
      <c r="E117" s="116"/>
      <c r="F117" s="11">
        <v>2</v>
      </c>
      <c r="G117" s="114">
        <v>3</v>
      </c>
      <c r="H117" s="116"/>
      <c r="I117" s="114">
        <v>4</v>
      </c>
      <c r="J117" s="116"/>
    </row>
    <row r="118" spans="1:10" ht="16.2" thickBot="1">
      <c r="A118" s="17">
        <v>1</v>
      </c>
      <c r="B118" s="152" t="s">
        <v>136</v>
      </c>
      <c r="C118" s="153"/>
      <c r="D118" s="153"/>
      <c r="E118" s="154"/>
      <c r="F118" s="18"/>
      <c r="G118" s="106"/>
      <c r="H118" s="107"/>
      <c r="I118" s="114">
        <v>0</v>
      </c>
      <c r="J118" s="116"/>
    </row>
    <row r="119" spans="1:10" ht="16.5" customHeight="1" thickBot="1">
      <c r="A119" s="17">
        <v>2</v>
      </c>
      <c r="B119" s="117" t="s">
        <v>122</v>
      </c>
      <c r="C119" s="118"/>
      <c r="D119" s="118"/>
      <c r="E119" s="119"/>
      <c r="F119" s="18"/>
      <c r="G119" s="106"/>
      <c r="H119" s="107"/>
      <c r="I119" s="114">
        <v>0</v>
      </c>
      <c r="J119" s="116"/>
    </row>
    <row r="120" spans="1:10" ht="16.2" thickBot="1">
      <c r="A120" s="44"/>
      <c r="B120" s="123"/>
      <c r="C120" s="124"/>
      <c r="D120" s="124"/>
      <c r="E120" s="168"/>
      <c r="F120" s="18"/>
      <c r="G120" s="106"/>
      <c r="H120" s="107"/>
      <c r="I120" s="114"/>
      <c r="J120" s="116"/>
    </row>
    <row r="121" spans="1:10" ht="16.5" customHeight="1" thickBot="1">
      <c r="A121" s="117" t="s">
        <v>49</v>
      </c>
      <c r="B121" s="156"/>
      <c r="C121" s="156"/>
      <c r="D121" s="156"/>
      <c r="E121" s="157"/>
      <c r="F121" s="18"/>
      <c r="G121" s="114" t="s">
        <v>20</v>
      </c>
      <c r="H121" s="116"/>
      <c r="I121" s="114">
        <f>SUM(I118:J120)</f>
        <v>0</v>
      </c>
      <c r="J121" s="116"/>
    </row>
    <row r="123" spans="1:10">
      <c r="B123" s="29" t="s">
        <v>117</v>
      </c>
    </row>
    <row r="125" spans="1:10">
      <c r="J125" s="46">
        <f>J123+I121+H113+I105+I95+I87+J81+I70+J58+I50+I29+I19</f>
        <v>118200</v>
      </c>
    </row>
  </sheetData>
  <mergeCells count="266">
    <mergeCell ref="A1:J1"/>
    <mergeCell ref="A2:J2"/>
    <mergeCell ref="A3:J3"/>
    <mergeCell ref="A5:J5"/>
    <mergeCell ref="A6:J6"/>
    <mergeCell ref="A9:J9"/>
    <mergeCell ref="B13:C13"/>
    <mergeCell ref="I13:J13"/>
    <mergeCell ref="B14:C14"/>
    <mergeCell ref="I14:J14"/>
    <mergeCell ref="I4:J4"/>
    <mergeCell ref="B15:C15"/>
    <mergeCell ref="I15:J15"/>
    <mergeCell ref="A10:A12"/>
    <mergeCell ref="B10:C12"/>
    <mergeCell ref="D10:D12"/>
    <mergeCell ref="E10:H10"/>
    <mergeCell ref="I10:J12"/>
    <mergeCell ref="E11:E12"/>
    <mergeCell ref="F11:H11"/>
    <mergeCell ref="A19:C19"/>
    <mergeCell ref="I19:J19"/>
    <mergeCell ref="A21:J21"/>
    <mergeCell ref="A24:J24"/>
    <mergeCell ref="B25:D25"/>
    <mergeCell ref="E25:F25"/>
    <mergeCell ref="I25:J25"/>
    <mergeCell ref="B16:C16"/>
    <mergeCell ref="I16:J16"/>
    <mergeCell ref="B17:C17"/>
    <mergeCell ref="I17:J17"/>
    <mergeCell ref="B18:C18"/>
    <mergeCell ref="I18:J18"/>
    <mergeCell ref="B28:D28"/>
    <mergeCell ref="E28:F28"/>
    <mergeCell ref="I28:J28"/>
    <mergeCell ref="A29:D29"/>
    <mergeCell ref="E29:F29"/>
    <mergeCell ref="I29:J29"/>
    <mergeCell ref="B26:D26"/>
    <mergeCell ref="E26:F26"/>
    <mergeCell ref="I26:J26"/>
    <mergeCell ref="B27:D27"/>
    <mergeCell ref="E27:F27"/>
    <mergeCell ref="I27:J27"/>
    <mergeCell ref="B37:F37"/>
    <mergeCell ref="G37:H37"/>
    <mergeCell ref="I37:J37"/>
    <mergeCell ref="A38:A39"/>
    <mergeCell ref="B38:F38"/>
    <mergeCell ref="G38:H39"/>
    <mergeCell ref="I38:J39"/>
    <mergeCell ref="B39:F39"/>
    <mergeCell ref="A31:J31"/>
    <mergeCell ref="A34:J34"/>
    <mergeCell ref="B35:F35"/>
    <mergeCell ref="G35:H35"/>
    <mergeCell ref="I35:J35"/>
    <mergeCell ref="B36:F36"/>
    <mergeCell ref="G36:H36"/>
    <mergeCell ref="I36:J36"/>
    <mergeCell ref="A43:A44"/>
    <mergeCell ref="B43:F43"/>
    <mergeCell ref="G43:H44"/>
    <mergeCell ref="I43:J44"/>
    <mergeCell ref="B44:F44"/>
    <mergeCell ref="B40:F40"/>
    <mergeCell ref="G40:H40"/>
    <mergeCell ref="I40:J40"/>
    <mergeCell ref="B41:F41"/>
    <mergeCell ref="G41:H41"/>
    <mergeCell ref="I41:J41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B49:F49"/>
    <mergeCell ref="G49:H49"/>
    <mergeCell ref="I49:J49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68:D68"/>
    <mergeCell ref="E68:F68"/>
    <mergeCell ref="G68:H68"/>
    <mergeCell ref="I68:J68"/>
    <mergeCell ref="B69:D69"/>
    <mergeCell ref="E69:F69"/>
    <mergeCell ref="G69:H69"/>
    <mergeCell ref="I69:J69"/>
    <mergeCell ref="B66:D66"/>
    <mergeCell ref="E66:F66"/>
    <mergeCell ref="G66:H66"/>
    <mergeCell ref="I66:J66"/>
    <mergeCell ref="B67:D67"/>
    <mergeCell ref="E67:F67"/>
    <mergeCell ref="G67:H67"/>
    <mergeCell ref="I67:J67"/>
    <mergeCell ref="B76:D76"/>
    <mergeCell ref="F76:G76"/>
    <mergeCell ref="H76:I76"/>
    <mergeCell ref="B77:D77"/>
    <mergeCell ref="F77:G77"/>
    <mergeCell ref="H77:I77"/>
    <mergeCell ref="A70:D70"/>
    <mergeCell ref="E70:F70"/>
    <mergeCell ref="G70:H70"/>
    <mergeCell ref="I70:J70"/>
    <mergeCell ref="A72:J72"/>
    <mergeCell ref="A75:J75"/>
    <mergeCell ref="B80:D80"/>
    <mergeCell ref="F80:G80"/>
    <mergeCell ref="H80:I80"/>
    <mergeCell ref="B81:D81"/>
    <mergeCell ref="F81:G81"/>
    <mergeCell ref="H81:I81"/>
    <mergeCell ref="B78:D78"/>
    <mergeCell ref="F78:G78"/>
    <mergeCell ref="H78:I78"/>
    <mergeCell ref="B79:D79"/>
    <mergeCell ref="F79:G79"/>
    <mergeCell ref="H79:I79"/>
    <mergeCell ref="B86:D86"/>
    <mergeCell ref="E86:F86"/>
    <mergeCell ref="G86:H86"/>
    <mergeCell ref="I86:J86"/>
    <mergeCell ref="A87:D87"/>
    <mergeCell ref="E87:F87"/>
    <mergeCell ref="G87:H87"/>
    <mergeCell ref="I87:J87"/>
    <mergeCell ref="A83:J83"/>
    <mergeCell ref="B84:D84"/>
    <mergeCell ref="E84:F84"/>
    <mergeCell ref="G84:H84"/>
    <mergeCell ref="I84:J84"/>
    <mergeCell ref="B85:D85"/>
    <mergeCell ref="E85:F85"/>
    <mergeCell ref="G85:H85"/>
    <mergeCell ref="I85:J85"/>
    <mergeCell ref="B91:C91"/>
    <mergeCell ref="D91:E91"/>
    <mergeCell ref="F91:G91"/>
    <mergeCell ref="I91:J91"/>
    <mergeCell ref="B92:C92"/>
    <mergeCell ref="D92:E92"/>
    <mergeCell ref="F92:G92"/>
    <mergeCell ref="I92:J92"/>
    <mergeCell ref="B89:C89"/>
    <mergeCell ref="D89:E89"/>
    <mergeCell ref="F89:G89"/>
    <mergeCell ref="I89:J89"/>
    <mergeCell ref="B90:C90"/>
    <mergeCell ref="D90:E90"/>
    <mergeCell ref="F90:G90"/>
    <mergeCell ref="I90:J90"/>
    <mergeCell ref="A95:C95"/>
    <mergeCell ref="D95:E95"/>
    <mergeCell ref="F95:G95"/>
    <mergeCell ref="I95:J95"/>
    <mergeCell ref="A96:J96"/>
    <mergeCell ref="B97:E97"/>
    <mergeCell ref="F97:G97"/>
    <mergeCell ref="I97:J97"/>
    <mergeCell ref="B93:C93"/>
    <mergeCell ref="D93:E93"/>
    <mergeCell ref="F93:G93"/>
    <mergeCell ref="I93:J93"/>
    <mergeCell ref="B94:C94"/>
    <mergeCell ref="D94:E94"/>
    <mergeCell ref="F94:G94"/>
    <mergeCell ref="I94:J94"/>
    <mergeCell ref="B100:E100"/>
    <mergeCell ref="F100:G100"/>
    <mergeCell ref="I100:J100"/>
    <mergeCell ref="B101:E101"/>
    <mergeCell ref="F101:G101"/>
    <mergeCell ref="I101:J101"/>
    <mergeCell ref="B98:E98"/>
    <mergeCell ref="F98:G98"/>
    <mergeCell ref="I98:J98"/>
    <mergeCell ref="B99:E99"/>
    <mergeCell ref="F99:G99"/>
    <mergeCell ref="I99:J99"/>
    <mergeCell ref="B104:E104"/>
    <mergeCell ref="F104:G104"/>
    <mergeCell ref="I104:J104"/>
    <mergeCell ref="A105:E105"/>
    <mergeCell ref="F105:G105"/>
    <mergeCell ref="I105:J105"/>
    <mergeCell ref="B102:E102"/>
    <mergeCell ref="F102:G102"/>
    <mergeCell ref="I102:J102"/>
    <mergeCell ref="B103:E103"/>
    <mergeCell ref="F103:G103"/>
    <mergeCell ref="I103:J103"/>
    <mergeCell ref="B110:E110"/>
    <mergeCell ref="F110:G110"/>
    <mergeCell ref="H110:I110"/>
    <mergeCell ref="B111:E111"/>
    <mergeCell ref="F111:G111"/>
    <mergeCell ref="H111:I111"/>
    <mergeCell ref="A107:J107"/>
    <mergeCell ref="B108:E108"/>
    <mergeCell ref="F108:G108"/>
    <mergeCell ref="H108:I108"/>
    <mergeCell ref="B109:E109"/>
    <mergeCell ref="F109:G109"/>
    <mergeCell ref="H109:I109"/>
    <mergeCell ref="A115:J115"/>
    <mergeCell ref="B116:E116"/>
    <mergeCell ref="G116:H116"/>
    <mergeCell ref="I116:J116"/>
    <mergeCell ref="B117:E117"/>
    <mergeCell ref="G117:H117"/>
    <mergeCell ref="I117:J117"/>
    <mergeCell ref="B112:E112"/>
    <mergeCell ref="F112:G112"/>
    <mergeCell ref="H112:I112"/>
    <mergeCell ref="A113:E113"/>
    <mergeCell ref="F113:G113"/>
    <mergeCell ref="H113:I113"/>
    <mergeCell ref="B120:E120"/>
    <mergeCell ref="G120:H120"/>
    <mergeCell ref="I120:J120"/>
    <mergeCell ref="A121:E121"/>
    <mergeCell ref="G121:H121"/>
    <mergeCell ref="I121:J121"/>
    <mergeCell ref="B118:E118"/>
    <mergeCell ref="G118:H118"/>
    <mergeCell ref="I118:J118"/>
    <mergeCell ref="B119:E119"/>
    <mergeCell ref="G119:H119"/>
    <mergeCell ref="I119:J119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M125"/>
  <sheetViews>
    <sheetView topLeftCell="A99" workbookViewId="0">
      <selection activeCell="H111" sqref="H111:I111"/>
    </sheetView>
  </sheetViews>
  <sheetFormatPr defaultColWidth="9.109375" defaultRowHeight="13.8"/>
  <cols>
    <col min="1" max="1" width="4.5546875" style="29" customWidth="1"/>
    <col min="2" max="2" width="12.44140625" style="29" customWidth="1"/>
    <col min="3" max="7" width="9.109375" style="29"/>
    <col min="8" max="8" width="10.88671875" style="29" customWidth="1"/>
    <col min="9" max="9" width="8.109375" style="29" customWidth="1"/>
    <col min="10" max="10" width="11.88671875" style="29" customWidth="1"/>
    <col min="11" max="16384" width="9.109375" style="29"/>
  </cols>
  <sheetData>
    <row r="1" spans="1:10" ht="17.25" customHeight="1">
      <c r="A1" s="204" t="s">
        <v>0</v>
      </c>
      <c r="B1" s="204"/>
      <c r="C1" s="204"/>
      <c r="D1" s="204"/>
      <c r="E1" s="204"/>
      <c r="F1" s="204"/>
      <c r="G1" s="204"/>
      <c r="H1" s="204"/>
      <c r="I1" s="204"/>
      <c r="J1" s="204"/>
    </row>
    <row r="2" spans="1:10" ht="17.25" customHeight="1">
      <c r="A2" s="204" t="s">
        <v>112</v>
      </c>
      <c r="B2" s="204"/>
      <c r="C2" s="204"/>
      <c r="D2" s="204"/>
      <c r="E2" s="204"/>
      <c r="F2" s="204"/>
      <c r="G2" s="204"/>
      <c r="H2" s="204"/>
      <c r="I2" s="204"/>
      <c r="J2" s="204"/>
    </row>
    <row r="3" spans="1:10" ht="17.25" customHeight="1">
      <c r="A3" s="204" t="s">
        <v>118</v>
      </c>
      <c r="B3" s="204"/>
      <c r="C3" s="204"/>
      <c r="D3" s="204"/>
      <c r="E3" s="204"/>
      <c r="F3" s="204"/>
      <c r="G3" s="204"/>
      <c r="H3" s="204"/>
      <c r="I3" s="204"/>
      <c r="J3" s="204"/>
    </row>
    <row r="4" spans="1:10" ht="18">
      <c r="A4" s="1"/>
      <c r="I4" s="216" t="s">
        <v>144</v>
      </c>
      <c r="J4" s="216"/>
    </row>
    <row r="5" spans="1:10" ht="71.25" customHeight="1">
      <c r="A5" s="205" t="s">
        <v>142</v>
      </c>
      <c r="B5" s="205"/>
      <c r="C5" s="205"/>
      <c r="D5" s="205"/>
      <c r="E5" s="205"/>
      <c r="F5" s="205"/>
      <c r="G5" s="205"/>
      <c r="H5" s="205"/>
      <c r="I5" s="205"/>
      <c r="J5" s="205"/>
    </row>
    <row r="6" spans="1:10" ht="18">
      <c r="A6" s="179" t="s">
        <v>1</v>
      </c>
      <c r="B6" s="179"/>
      <c r="C6" s="179"/>
      <c r="D6" s="179"/>
      <c r="E6" s="179"/>
      <c r="F6" s="179"/>
      <c r="G6" s="179"/>
      <c r="H6" s="179"/>
      <c r="I6" s="179"/>
      <c r="J6" s="179"/>
    </row>
    <row r="7" spans="1:10" ht="18">
      <c r="A7" s="3" t="s">
        <v>2</v>
      </c>
    </row>
    <row r="8" spans="1:10" ht="18">
      <c r="A8" s="3" t="s">
        <v>119</v>
      </c>
    </row>
    <row r="9" spans="1:10" ht="18.600000000000001" thickBot="1">
      <c r="A9" s="180" t="s">
        <v>4</v>
      </c>
      <c r="B9" s="180"/>
      <c r="C9" s="180"/>
      <c r="D9" s="180"/>
      <c r="E9" s="180"/>
      <c r="F9" s="180"/>
      <c r="G9" s="180"/>
      <c r="H9" s="180"/>
      <c r="I9" s="180"/>
      <c r="J9" s="180"/>
    </row>
    <row r="10" spans="1:10" ht="30" customHeight="1" thickBot="1">
      <c r="A10" s="212" t="s">
        <v>5</v>
      </c>
      <c r="B10" s="206" t="s">
        <v>6</v>
      </c>
      <c r="C10" s="207"/>
      <c r="D10" s="212" t="s">
        <v>7</v>
      </c>
      <c r="E10" s="144" t="s">
        <v>8</v>
      </c>
      <c r="F10" s="215"/>
      <c r="G10" s="215"/>
      <c r="H10" s="145"/>
      <c r="I10" s="206" t="s">
        <v>9</v>
      </c>
      <c r="J10" s="207"/>
    </row>
    <row r="11" spans="1:10" ht="14.4" thickBot="1">
      <c r="A11" s="213"/>
      <c r="B11" s="208"/>
      <c r="C11" s="209"/>
      <c r="D11" s="213"/>
      <c r="E11" s="212" t="s">
        <v>10</v>
      </c>
      <c r="F11" s="144" t="s">
        <v>106</v>
      </c>
      <c r="G11" s="215"/>
      <c r="H11" s="145"/>
      <c r="I11" s="208"/>
      <c r="J11" s="209"/>
    </row>
    <row r="12" spans="1:10" ht="62.25" customHeight="1" thickBot="1">
      <c r="A12" s="214"/>
      <c r="B12" s="210"/>
      <c r="C12" s="211"/>
      <c r="D12" s="214"/>
      <c r="E12" s="214"/>
      <c r="F12" s="67" t="s">
        <v>11</v>
      </c>
      <c r="G12" s="67" t="s">
        <v>12</v>
      </c>
      <c r="H12" s="67" t="s">
        <v>13</v>
      </c>
      <c r="I12" s="210"/>
      <c r="J12" s="211"/>
    </row>
    <row r="13" spans="1:10" ht="14.4" thickBot="1">
      <c r="A13" s="68">
        <v>1</v>
      </c>
      <c r="B13" s="144">
        <v>2</v>
      </c>
      <c r="C13" s="145"/>
      <c r="D13" s="67">
        <v>3</v>
      </c>
      <c r="E13" s="67">
        <v>4</v>
      </c>
      <c r="F13" s="67">
        <v>5</v>
      </c>
      <c r="G13" s="67">
        <v>6</v>
      </c>
      <c r="H13" s="67">
        <v>7</v>
      </c>
      <c r="I13" s="144">
        <v>8</v>
      </c>
      <c r="J13" s="145"/>
    </row>
    <row r="14" spans="1:10" ht="14.4" thickBot="1">
      <c r="A14" s="6">
        <v>1</v>
      </c>
      <c r="B14" s="146" t="s">
        <v>14</v>
      </c>
      <c r="C14" s="147"/>
      <c r="D14" s="64"/>
      <c r="E14" s="33"/>
      <c r="F14" s="33"/>
      <c r="G14" s="34"/>
      <c r="H14" s="33"/>
      <c r="I14" s="108"/>
      <c r="J14" s="109"/>
    </row>
    <row r="15" spans="1:10" ht="14.4" thickBot="1">
      <c r="A15" s="6">
        <v>2</v>
      </c>
      <c r="B15" s="146" t="s">
        <v>15</v>
      </c>
      <c r="C15" s="147"/>
      <c r="D15" s="64"/>
      <c r="E15" s="33"/>
      <c r="F15" s="33"/>
      <c r="G15" s="34"/>
      <c r="H15" s="33"/>
      <c r="I15" s="108"/>
      <c r="J15" s="109"/>
    </row>
    <row r="16" spans="1:10" ht="26.25" customHeight="1" thickBot="1">
      <c r="A16" s="6">
        <v>3</v>
      </c>
      <c r="B16" s="146" t="s">
        <v>16</v>
      </c>
      <c r="C16" s="147"/>
      <c r="D16" s="64"/>
      <c r="E16" s="33"/>
      <c r="F16" s="33"/>
      <c r="G16" s="33"/>
      <c r="H16" s="33"/>
      <c r="I16" s="108"/>
      <c r="J16" s="109"/>
    </row>
    <row r="17" spans="1:10" ht="25.5" customHeight="1" thickBot="1">
      <c r="A17" s="6">
        <v>4</v>
      </c>
      <c r="B17" s="146" t="s">
        <v>17</v>
      </c>
      <c r="C17" s="147"/>
      <c r="D17" s="64"/>
      <c r="E17" s="33"/>
      <c r="F17" s="33"/>
      <c r="G17" s="33"/>
      <c r="H17" s="33"/>
      <c r="I17" s="108"/>
      <c r="J17" s="109"/>
    </row>
    <row r="18" spans="1:10" ht="27" customHeight="1" thickBot="1">
      <c r="A18" s="32">
        <v>5</v>
      </c>
      <c r="B18" s="148" t="s">
        <v>18</v>
      </c>
      <c r="C18" s="149"/>
      <c r="D18" s="36"/>
      <c r="E18" s="37"/>
      <c r="F18" s="37"/>
      <c r="G18" s="37"/>
      <c r="H18" s="33"/>
      <c r="I18" s="110"/>
      <c r="J18" s="111"/>
    </row>
    <row r="19" spans="1:10" ht="15.75" customHeight="1" thickBot="1">
      <c r="A19" s="186" t="s">
        <v>19</v>
      </c>
      <c r="B19" s="187"/>
      <c r="C19" s="188"/>
      <c r="D19" s="38" t="s">
        <v>20</v>
      </c>
      <c r="E19" s="39" t="s">
        <v>99</v>
      </c>
      <c r="F19" s="39" t="s">
        <v>20</v>
      </c>
      <c r="G19" s="39" t="s">
        <v>20</v>
      </c>
      <c r="H19" s="39" t="s">
        <v>20</v>
      </c>
      <c r="I19" s="112"/>
      <c r="J19" s="113"/>
    </row>
    <row r="20" spans="1:10">
      <c r="A20" s="35"/>
      <c r="B20" s="35"/>
      <c r="C20" s="13"/>
      <c r="D20" s="13"/>
      <c r="E20" s="13"/>
      <c r="F20" s="13"/>
      <c r="G20" s="13"/>
      <c r="H20" s="13"/>
      <c r="I20" s="13"/>
      <c r="J20" s="14"/>
    </row>
    <row r="21" spans="1:10" ht="18">
      <c r="A21" s="179" t="s">
        <v>1</v>
      </c>
      <c r="B21" s="179"/>
      <c r="C21" s="179"/>
      <c r="D21" s="179"/>
      <c r="E21" s="179"/>
      <c r="F21" s="179"/>
      <c r="G21" s="179"/>
      <c r="H21" s="179"/>
      <c r="I21" s="179"/>
      <c r="J21" s="179"/>
    </row>
    <row r="22" spans="1:10" ht="18">
      <c r="A22" s="3" t="s">
        <v>21</v>
      </c>
      <c r="F22" s="29">
        <v>112</v>
      </c>
    </row>
    <row r="23" spans="1:10" ht="18">
      <c r="A23" s="3" t="s">
        <v>22</v>
      </c>
      <c r="F23" s="29" t="s">
        <v>110</v>
      </c>
    </row>
    <row r="24" spans="1:10" ht="32.25" customHeight="1" thickBot="1">
      <c r="A24" s="218" t="s">
        <v>23</v>
      </c>
      <c r="B24" s="218"/>
      <c r="C24" s="218"/>
      <c r="D24" s="218"/>
      <c r="E24" s="218"/>
      <c r="F24" s="218"/>
      <c r="G24" s="218"/>
      <c r="H24" s="218"/>
      <c r="I24" s="218"/>
      <c r="J24" s="218"/>
    </row>
    <row r="25" spans="1:10" ht="67.5" customHeight="1" thickBot="1">
      <c r="A25" s="8" t="s">
        <v>5</v>
      </c>
      <c r="B25" s="114" t="s">
        <v>24</v>
      </c>
      <c r="C25" s="115"/>
      <c r="D25" s="116"/>
      <c r="E25" s="114" t="s">
        <v>25</v>
      </c>
      <c r="F25" s="116"/>
      <c r="G25" s="60" t="s">
        <v>26</v>
      </c>
      <c r="H25" s="60" t="s">
        <v>27</v>
      </c>
      <c r="I25" s="114" t="s">
        <v>28</v>
      </c>
      <c r="J25" s="116"/>
    </row>
    <row r="26" spans="1:10" ht="16.2" thickBot="1">
      <c r="A26" s="10">
        <v>1</v>
      </c>
      <c r="B26" s="114">
        <v>2</v>
      </c>
      <c r="C26" s="115"/>
      <c r="D26" s="116"/>
      <c r="E26" s="114">
        <v>3</v>
      </c>
      <c r="F26" s="116"/>
      <c r="G26" s="63">
        <v>4</v>
      </c>
      <c r="H26" s="63">
        <v>5</v>
      </c>
      <c r="I26" s="114">
        <v>6</v>
      </c>
      <c r="J26" s="116"/>
    </row>
    <row r="27" spans="1:10" ht="14.4" thickBot="1">
      <c r="A27" s="61">
        <v>1</v>
      </c>
      <c r="B27" s="195" t="s">
        <v>111</v>
      </c>
      <c r="C27" s="196"/>
      <c r="D27" s="197"/>
      <c r="E27" s="106"/>
      <c r="F27" s="107"/>
      <c r="G27" s="18"/>
      <c r="H27" s="18"/>
      <c r="I27" s="106"/>
      <c r="J27" s="107"/>
    </row>
    <row r="28" spans="1:10" ht="14.4" thickBot="1">
      <c r="A28" s="61"/>
      <c r="B28" s="195" t="s">
        <v>116</v>
      </c>
      <c r="C28" s="196"/>
      <c r="D28" s="197"/>
      <c r="E28" s="106"/>
      <c r="F28" s="107"/>
      <c r="G28" s="18"/>
      <c r="H28" s="18"/>
      <c r="I28" s="106"/>
      <c r="J28" s="107"/>
    </row>
    <row r="29" spans="1:10" ht="16.5" customHeight="1" thickBot="1">
      <c r="A29" s="117" t="s">
        <v>19</v>
      </c>
      <c r="B29" s="118"/>
      <c r="C29" s="118"/>
      <c r="D29" s="119"/>
      <c r="E29" s="114" t="s">
        <v>29</v>
      </c>
      <c r="F29" s="116"/>
      <c r="G29" s="12" t="s">
        <v>29</v>
      </c>
      <c r="H29" s="12" t="s">
        <v>29</v>
      </c>
      <c r="I29" s="114">
        <f>SUM(I27:J28)</f>
        <v>0</v>
      </c>
      <c r="J29" s="116"/>
    </row>
    <row r="31" spans="1:10" ht="18">
      <c r="A31" s="179" t="s">
        <v>30</v>
      </c>
      <c r="B31" s="179"/>
      <c r="C31" s="179"/>
      <c r="D31" s="179"/>
      <c r="E31" s="179"/>
      <c r="F31" s="179"/>
      <c r="G31" s="179"/>
      <c r="H31" s="179"/>
      <c r="I31" s="179"/>
      <c r="J31" s="179"/>
    </row>
    <row r="32" spans="1:10" ht="18">
      <c r="A32" s="3" t="s">
        <v>31</v>
      </c>
    </row>
    <row r="33" spans="1:10" ht="18">
      <c r="A33" s="3" t="s">
        <v>32</v>
      </c>
    </row>
    <row r="34" spans="1:10" ht="71.25" customHeight="1" thickBot="1">
      <c r="A34" s="218" t="s">
        <v>33</v>
      </c>
      <c r="B34" s="218"/>
      <c r="C34" s="218"/>
      <c r="D34" s="218"/>
      <c r="E34" s="218"/>
      <c r="F34" s="218"/>
      <c r="G34" s="218"/>
      <c r="H34" s="218"/>
      <c r="I34" s="218"/>
      <c r="J34" s="218"/>
    </row>
    <row r="35" spans="1:10" ht="31.8" thickBot="1">
      <c r="A35" s="8" t="s">
        <v>5</v>
      </c>
      <c r="B35" s="114" t="s">
        <v>34</v>
      </c>
      <c r="C35" s="115"/>
      <c r="D35" s="115"/>
      <c r="E35" s="115"/>
      <c r="F35" s="116"/>
      <c r="G35" s="114" t="s">
        <v>35</v>
      </c>
      <c r="H35" s="116"/>
      <c r="I35" s="114" t="s">
        <v>36</v>
      </c>
      <c r="J35" s="116"/>
    </row>
    <row r="36" spans="1:10" ht="16.2" thickBot="1">
      <c r="A36" s="10">
        <v>1</v>
      </c>
      <c r="B36" s="114">
        <v>2</v>
      </c>
      <c r="C36" s="115"/>
      <c r="D36" s="115"/>
      <c r="E36" s="115"/>
      <c r="F36" s="116"/>
      <c r="G36" s="114">
        <v>3</v>
      </c>
      <c r="H36" s="116"/>
      <c r="I36" s="114">
        <v>4</v>
      </c>
      <c r="J36" s="116"/>
    </row>
    <row r="37" spans="1:10" ht="16.2" thickBot="1">
      <c r="A37" s="17">
        <v>1</v>
      </c>
      <c r="B37" s="114" t="s">
        <v>37</v>
      </c>
      <c r="C37" s="115"/>
      <c r="D37" s="115"/>
      <c r="E37" s="115"/>
      <c r="F37" s="116"/>
      <c r="G37" s="114" t="s">
        <v>20</v>
      </c>
      <c r="H37" s="116"/>
      <c r="I37" s="130">
        <f>I38</f>
        <v>0</v>
      </c>
      <c r="J37" s="131"/>
    </row>
    <row r="38" spans="1:10" ht="15.6">
      <c r="A38" s="189"/>
      <c r="B38" s="166" t="s">
        <v>38</v>
      </c>
      <c r="C38" s="191"/>
      <c r="D38" s="191"/>
      <c r="E38" s="191"/>
      <c r="F38" s="167"/>
      <c r="G38" s="110">
        <f>I19</f>
        <v>0</v>
      </c>
      <c r="H38" s="226"/>
      <c r="I38" s="200">
        <f>I50/30.2*22</f>
        <v>0</v>
      </c>
      <c r="J38" s="201"/>
    </row>
    <row r="39" spans="1:10" ht="16.2" thickBot="1">
      <c r="A39" s="190"/>
      <c r="B39" s="192" t="s">
        <v>39</v>
      </c>
      <c r="C39" s="193"/>
      <c r="D39" s="193"/>
      <c r="E39" s="193"/>
      <c r="F39" s="194"/>
      <c r="G39" s="227"/>
      <c r="H39" s="228"/>
      <c r="I39" s="202"/>
      <c r="J39" s="203"/>
    </row>
    <row r="40" spans="1:10" ht="16.2" thickBot="1">
      <c r="A40" s="61"/>
      <c r="B40" s="114" t="s">
        <v>40</v>
      </c>
      <c r="C40" s="115"/>
      <c r="D40" s="115"/>
      <c r="E40" s="115"/>
      <c r="F40" s="116"/>
      <c r="G40" s="106"/>
      <c r="H40" s="107"/>
      <c r="I40" s="130"/>
      <c r="J40" s="131"/>
    </row>
    <row r="41" spans="1:10" ht="52.5" customHeight="1" thickBot="1">
      <c r="A41" s="61"/>
      <c r="B41" s="114" t="s">
        <v>41</v>
      </c>
      <c r="C41" s="115"/>
      <c r="D41" s="115"/>
      <c r="E41" s="115"/>
      <c r="F41" s="116"/>
      <c r="G41" s="106"/>
      <c r="H41" s="107"/>
      <c r="I41" s="130"/>
      <c r="J41" s="131"/>
    </row>
    <row r="42" spans="1:10" ht="31.5" customHeight="1" thickBot="1">
      <c r="A42" s="17">
        <v>2</v>
      </c>
      <c r="B42" s="114" t="s">
        <v>42</v>
      </c>
      <c r="C42" s="115"/>
      <c r="D42" s="115"/>
      <c r="E42" s="115"/>
      <c r="F42" s="116"/>
      <c r="G42" s="114" t="s">
        <v>20</v>
      </c>
      <c r="H42" s="116"/>
      <c r="I42" s="130">
        <f>I43+I46</f>
        <v>0</v>
      </c>
      <c r="J42" s="131"/>
    </row>
    <row r="43" spans="1:10" ht="15.6">
      <c r="A43" s="189"/>
      <c r="B43" s="166" t="s">
        <v>38</v>
      </c>
      <c r="C43" s="191"/>
      <c r="D43" s="191"/>
      <c r="E43" s="191"/>
      <c r="F43" s="167"/>
      <c r="G43" s="110">
        <f>G38</f>
        <v>0</v>
      </c>
      <c r="H43" s="226"/>
      <c r="I43" s="200">
        <f>I50/30.2*2.9</f>
        <v>0</v>
      </c>
      <c r="J43" s="201"/>
    </row>
    <row r="44" spans="1:10" ht="49.5" customHeight="1" thickBot="1">
      <c r="A44" s="190"/>
      <c r="B44" s="192" t="s">
        <v>43</v>
      </c>
      <c r="C44" s="193"/>
      <c r="D44" s="193"/>
      <c r="E44" s="193"/>
      <c r="F44" s="194"/>
      <c r="G44" s="227"/>
      <c r="H44" s="228"/>
      <c r="I44" s="202"/>
      <c r="J44" s="203"/>
    </row>
    <row r="45" spans="1:10" ht="45.75" customHeight="1" thickBot="1">
      <c r="A45" s="61"/>
      <c r="B45" s="114" t="s">
        <v>44</v>
      </c>
      <c r="C45" s="115"/>
      <c r="D45" s="115"/>
      <c r="E45" s="115"/>
      <c r="F45" s="116"/>
      <c r="G45" s="106"/>
      <c r="H45" s="107"/>
      <c r="I45" s="130"/>
      <c r="J45" s="131"/>
    </row>
    <row r="46" spans="1:10" ht="45" customHeight="1" thickBot="1">
      <c r="A46" s="61"/>
      <c r="B46" s="114" t="s">
        <v>45</v>
      </c>
      <c r="C46" s="115"/>
      <c r="D46" s="115"/>
      <c r="E46" s="115"/>
      <c r="F46" s="116"/>
      <c r="G46" s="108">
        <f>G43</f>
        <v>0</v>
      </c>
      <c r="H46" s="225"/>
      <c r="I46" s="130">
        <f>I50/30.2*0.2</f>
        <v>0</v>
      </c>
      <c r="J46" s="131"/>
    </row>
    <row r="47" spans="1:10" ht="63.75" customHeight="1" thickBot="1">
      <c r="A47" s="61"/>
      <c r="B47" s="114" t="s">
        <v>46</v>
      </c>
      <c r="C47" s="115"/>
      <c r="D47" s="115"/>
      <c r="E47" s="115"/>
      <c r="F47" s="116"/>
      <c r="G47" s="106"/>
      <c r="H47" s="107"/>
      <c r="I47" s="130"/>
      <c r="J47" s="131"/>
    </row>
    <row r="48" spans="1:10" ht="65.25" customHeight="1" thickBot="1">
      <c r="A48" s="61"/>
      <c r="B48" s="114" t="s">
        <v>47</v>
      </c>
      <c r="C48" s="115"/>
      <c r="D48" s="115"/>
      <c r="E48" s="115"/>
      <c r="F48" s="116"/>
      <c r="G48" s="106"/>
      <c r="H48" s="107"/>
      <c r="I48" s="130"/>
      <c r="J48" s="131"/>
    </row>
    <row r="49" spans="1:10" ht="46.5" customHeight="1" thickBot="1">
      <c r="A49" s="17">
        <v>3</v>
      </c>
      <c r="B49" s="114" t="s">
        <v>48</v>
      </c>
      <c r="C49" s="115"/>
      <c r="D49" s="115"/>
      <c r="E49" s="115"/>
      <c r="F49" s="116"/>
      <c r="G49" s="108">
        <f>G46</f>
        <v>0</v>
      </c>
      <c r="H49" s="225"/>
      <c r="I49" s="171">
        <f>I50/30.2*5.1</f>
        <v>0</v>
      </c>
      <c r="J49" s="172"/>
    </row>
    <row r="50" spans="1:10" ht="16.5" customHeight="1" thickBot="1">
      <c r="A50" s="117" t="s">
        <v>49</v>
      </c>
      <c r="B50" s="118"/>
      <c r="C50" s="118"/>
      <c r="D50" s="118"/>
      <c r="E50" s="118"/>
      <c r="F50" s="119"/>
      <c r="G50" s="114" t="s">
        <v>20</v>
      </c>
      <c r="H50" s="116"/>
      <c r="I50" s="171"/>
      <c r="J50" s="172"/>
    </row>
    <row r="52" spans="1:10" ht="18">
      <c r="A52" s="179" t="s">
        <v>50</v>
      </c>
      <c r="B52" s="179"/>
      <c r="C52" s="179"/>
      <c r="D52" s="179"/>
      <c r="E52" s="179"/>
      <c r="F52" s="179"/>
      <c r="G52" s="179"/>
      <c r="H52" s="179"/>
      <c r="I52" s="179"/>
      <c r="J52" s="179"/>
    </row>
    <row r="53" spans="1:10" ht="18">
      <c r="A53" s="3" t="s">
        <v>51</v>
      </c>
    </row>
    <row r="54" spans="1:10" ht="18.600000000000001" thickBot="1">
      <c r="A54" s="3" t="s">
        <v>22</v>
      </c>
    </row>
    <row r="55" spans="1:10" ht="63.75" customHeight="1" thickBot="1">
      <c r="A55" s="8" t="s">
        <v>5</v>
      </c>
      <c r="B55" s="114" t="s">
        <v>52</v>
      </c>
      <c r="C55" s="115"/>
      <c r="D55" s="115"/>
      <c r="E55" s="116"/>
      <c r="F55" s="114" t="s">
        <v>53</v>
      </c>
      <c r="G55" s="116"/>
      <c r="H55" s="114" t="s">
        <v>54</v>
      </c>
      <c r="I55" s="116"/>
      <c r="J55" s="60" t="s">
        <v>55</v>
      </c>
    </row>
    <row r="56" spans="1:10" ht="16.2" thickBot="1">
      <c r="A56" s="10">
        <v>1</v>
      </c>
      <c r="B56" s="114">
        <v>2</v>
      </c>
      <c r="C56" s="115"/>
      <c r="D56" s="115"/>
      <c r="E56" s="116"/>
      <c r="F56" s="114">
        <v>3</v>
      </c>
      <c r="G56" s="116"/>
      <c r="H56" s="114">
        <v>4</v>
      </c>
      <c r="I56" s="116"/>
      <c r="J56" s="63">
        <v>5</v>
      </c>
    </row>
    <row r="57" spans="1:10" ht="16.2" thickBot="1">
      <c r="A57" s="17">
        <v>1</v>
      </c>
      <c r="B57" s="114" t="s">
        <v>56</v>
      </c>
      <c r="C57" s="115"/>
      <c r="D57" s="115"/>
      <c r="E57" s="116"/>
      <c r="F57" s="114">
        <f>J57/H57</f>
        <v>0</v>
      </c>
      <c r="G57" s="116"/>
      <c r="H57" s="114">
        <v>12</v>
      </c>
      <c r="I57" s="116"/>
      <c r="J57" s="12"/>
    </row>
    <row r="58" spans="1:10" ht="16.5" customHeight="1" thickBot="1">
      <c r="A58" s="117" t="s">
        <v>19</v>
      </c>
      <c r="B58" s="118"/>
      <c r="C58" s="118"/>
      <c r="D58" s="118"/>
      <c r="E58" s="119"/>
      <c r="F58" s="114" t="s">
        <v>20</v>
      </c>
      <c r="G58" s="116"/>
      <c r="H58" s="114" t="s">
        <v>20</v>
      </c>
      <c r="I58" s="116"/>
      <c r="J58" s="12">
        <f>J57</f>
        <v>0</v>
      </c>
    </row>
    <row r="60" spans="1:10" ht="18">
      <c r="A60" s="179" t="s">
        <v>57</v>
      </c>
      <c r="B60" s="179"/>
      <c r="C60" s="179"/>
      <c r="D60" s="179"/>
      <c r="E60" s="179"/>
      <c r="F60" s="179"/>
      <c r="G60" s="179"/>
      <c r="H60" s="179"/>
      <c r="I60" s="179"/>
      <c r="J60" s="179"/>
    </row>
    <row r="61" spans="1:10" ht="18">
      <c r="A61" s="3" t="s">
        <v>58</v>
      </c>
    </row>
    <row r="62" spans="1:10" ht="18">
      <c r="A62" s="3" t="s">
        <v>59</v>
      </c>
    </row>
    <row r="63" spans="1:10" ht="18.600000000000001" thickBot="1">
      <c r="A63" s="3"/>
    </row>
    <row r="64" spans="1:10" ht="31.8" thickBot="1">
      <c r="A64" s="8" t="s">
        <v>5</v>
      </c>
      <c r="B64" s="114" t="s">
        <v>24</v>
      </c>
      <c r="C64" s="115"/>
      <c r="D64" s="116"/>
      <c r="E64" s="114" t="s">
        <v>60</v>
      </c>
      <c r="F64" s="116"/>
      <c r="G64" s="114" t="s">
        <v>61</v>
      </c>
      <c r="H64" s="116"/>
      <c r="I64" s="114" t="s">
        <v>62</v>
      </c>
      <c r="J64" s="116"/>
    </row>
    <row r="65" spans="1:10" ht="16.2" thickBot="1">
      <c r="A65" s="10">
        <v>1</v>
      </c>
      <c r="B65" s="114">
        <v>2</v>
      </c>
      <c r="C65" s="115"/>
      <c r="D65" s="116"/>
      <c r="E65" s="114">
        <v>3</v>
      </c>
      <c r="F65" s="116"/>
      <c r="G65" s="114">
        <v>4</v>
      </c>
      <c r="H65" s="116"/>
      <c r="I65" s="114">
        <v>5</v>
      </c>
      <c r="J65" s="116"/>
    </row>
    <row r="66" spans="1:10" ht="16.2" thickBot="1">
      <c r="A66" s="17">
        <v>1</v>
      </c>
      <c r="B66" s="114" t="s">
        <v>63</v>
      </c>
      <c r="C66" s="115"/>
      <c r="D66" s="116"/>
      <c r="E66" s="114">
        <v>999818.18</v>
      </c>
      <c r="F66" s="116"/>
      <c r="G66" s="114">
        <v>2.2000000000000002</v>
      </c>
      <c r="H66" s="116"/>
      <c r="I66" s="114"/>
      <c r="J66" s="116"/>
    </row>
    <row r="67" spans="1:10" ht="16.2" thickBot="1">
      <c r="A67" s="17">
        <v>2</v>
      </c>
      <c r="B67" s="114" t="s">
        <v>64</v>
      </c>
      <c r="C67" s="115"/>
      <c r="D67" s="116"/>
      <c r="E67" s="114">
        <f>I67/G67*100</f>
        <v>0</v>
      </c>
      <c r="F67" s="116"/>
      <c r="G67" s="114">
        <v>0.59</v>
      </c>
      <c r="H67" s="116"/>
      <c r="I67" s="114"/>
      <c r="J67" s="116"/>
    </row>
    <row r="68" spans="1:10" ht="16.2" thickBot="1">
      <c r="A68" s="17">
        <v>3</v>
      </c>
      <c r="B68" s="114" t="s">
        <v>65</v>
      </c>
      <c r="C68" s="115"/>
      <c r="D68" s="116"/>
      <c r="E68" s="106"/>
      <c r="F68" s="107"/>
      <c r="G68" s="106"/>
      <c r="H68" s="107"/>
      <c r="I68" s="114"/>
      <c r="J68" s="116"/>
    </row>
    <row r="69" spans="1:10" ht="16.2" thickBot="1">
      <c r="A69" s="17">
        <v>4</v>
      </c>
      <c r="B69" s="114" t="s">
        <v>66</v>
      </c>
      <c r="C69" s="115"/>
      <c r="D69" s="116"/>
      <c r="E69" s="106"/>
      <c r="F69" s="107"/>
      <c r="G69" s="223"/>
      <c r="H69" s="224"/>
      <c r="I69" s="166"/>
      <c r="J69" s="167"/>
    </row>
    <row r="70" spans="1:10" ht="16.5" customHeight="1" thickBot="1">
      <c r="A70" s="117" t="s">
        <v>49</v>
      </c>
      <c r="B70" s="118"/>
      <c r="C70" s="118"/>
      <c r="D70" s="119"/>
      <c r="E70" s="114"/>
      <c r="F70" s="185"/>
      <c r="G70" s="181"/>
      <c r="H70" s="182"/>
      <c r="I70" s="183">
        <f>SUM(I66:J69)</f>
        <v>0</v>
      </c>
      <c r="J70" s="184"/>
    </row>
    <row r="72" spans="1:10" ht="18">
      <c r="A72" s="179" t="s">
        <v>67</v>
      </c>
      <c r="B72" s="179"/>
      <c r="C72" s="179"/>
      <c r="D72" s="179"/>
      <c r="E72" s="179"/>
      <c r="F72" s="179"/>
      <c r="G72" s="179"/>
      <c r="H72" s="179"/>
      <c r="I72" s="179"/>
      <c r="J72" s="179"/>
    </row>
    <row r="73" spans="1:10" ht="18">
      <c r="A73" s="3" t="s">
        <v>68</v>
      </c>
    </row>
    <row r="74" spans="1:10" ht="18">
      <c r="A74" s="3" t="s">
        <v>69</v>
      </c>
    </row>
    <row r="75" spans="1:10" ht="18.600000000000001" thickBot="1">
      <c r="A75" s="159" t="s">
        <v>70</v>
      </c>
      <c r="B75" s="159"/>
      <c r="C75" s="159"/>
      <c r="D75" s="159"/>
      <c r="E75" s="159"/>
      <c r="F75" s="159"/>
      <c r="G75" s="159"/>
      <c r="H75" s="159"/>
      <c r="I75" s="159"/>
      <c r="J75" s="159"/>
    </row>
    <row r="76" spans="1:10" ht="52.5" customHeight="1" thickBot="1">
      <c r="A76" s="8" t="s">
        <v>5</v>
      </c>
      <c r="B76" s="114" t="s">
        <v>24</v>
      </c>
      <c r="C76" s="115"/>
      <c r="D76" s="116"/>
      <c r="E76" s="60" t="s">
        <v>71</v>
      </c>
      <c r="F76" s="114" t="s">
        <v>72</v>
      </c>
      <c r="G76" s="116"/>
      <c r="H76" s="114" t="s">
        <v>73</v>
      </c>
      <c r="I76" s="116"/>
      <c r="J76" s="60" t="s">
        <v>55</v>
      </c>
    </row>
    <row r="77" spans="1:10" ht="16.2" thickBot="1">
      <c r="A77" s="10">
        <v>1</v>
      </c>
      <c r="B77" s="114">
        <v>2</v>
      </c>
      <c r="C77" s="115"/>
      <c r="D77" s="116"/>
      <c r="E77" s="63">
        <v>3</v>
      </c>
      <c r="F77" s="114">
        <v>4</v>
      </c>
      <c r="G77" s="116"/>
      <c r="H77" s="114">
        <v>5</v>
      </c>
      <c r="I77" s="116"/>
      <c r="J77" s="63">
        <v>6</v>
      </c>
    </row>
    <row r="78" spans="1:10" ht="16.2" thickBot="1">
      <c r="A78" s="17">
        <v>1</v>
      </c>
      <c r="B78" s="114" t="s">
        <v>74</v>
      </c>
      <c r="C78" s="115"/>
      <c r="D78" s="116"/>
      <c r="E78" s="12">
        <v>2</v>
      </c>
      <c r="F78" s="114">
        <v>12</v>
      </c>
      <c r="G78" s="116"/>
      <c r="H78" s="171">
        <f>J78/F78</f>
        <v>0</v>
      </c>
      <c r="I78" s="172"/>
      <c r="J78" s="40">
        <v>0</v>
      </c>
    </row>
    <row r="79" spans="1:10" ht="16.2" thickBot="1">
      <c r="A79" s="17">
        <v>2</v>
      </c>
      <c r="B79" s="114" t="s">
        <v>75</v>
      </c>
      <c r="C79" s="115"/>
      <c r="D79" s="116"/>
      <c r="E79" s="12">
        <v>2</v>
      </c>
      <c r="F79" s="114">
        <v>12</v>
      </c>
      <c r="G79" s="116"/>
      <c r="H79" s="171">
        <f>J79/F79</f>
        <v>0</v>
      </c>
      <c r="I79" s="172"/>
      <c r="J79" s="40"/>
    </row>
    <row r="80" spans="1:10" ht="16.2" thickBot="1">
      <c r="A80" s="17">
        <v>3</v>
      </c>
      <c r="B80" s="114" t="s">
        <v>76</v>
      </c>
      <c r="C80" s="115"/>
      <c r="D80" s="116"/>
      <c r="E80" s="12">
        <v>2</v>
      </c>
      <c r="F80" s="114">
        <v>12</v>
      </c>
      <c r="G80" s="116"/>
      <c r="H80" s="171">
        <f>J80/F80</f>
        <v>0</v>
      </c>
      <c r="I80" s="172"/>
      <c r="J80" s="40"/>
    </row>
    <row r="81" spans="1:10" ht="16.2" thickBot="1">
      <c r="A81" s="30"/>
      <c r="B81" s="118" t="s">
        <v>49</v>
      </c>
      <c r="C81" s="118"/>
      <c r="D81" s="119"/>
      <c r="E81" s="12" t="s">
        <v>20</v>
      </c>
      <c r="F81" s="114" t="s">
        <v>20</v>
      </c>
      <c r="G81" s="116"/>
      <c r="H81" s="114" t="s">
        <v>20</v>
      </c>
      <c r="I81" s="116"/>
      <c r="J81" s="65">
        <f>SUM(J78:J80)</f>
        <v>0</v>
      </c>
    </row>
    <row r="82" spans="1:10" ht="15.6">
      <c r="A82" s="31"/>
      <c r="B82" s="70"/>
      <c r="C82" s="70"/>
      <c r="D82" s="70"/>
      <c r="E82" s="22"/>
      <c r="F82" s="62"/>
      <c r="G82" s="62"/>
      <c r="H82" s="62"/>
      <c r="I82" s="62"/>
      <c r="J82" s="24"/>
    </row>
    <row r="83" spans="1:10" ht="18.600000000000001" thickBot="1">
      <c r="A83" s="179" t="s">
        <v>77</v>
      </c>
      <c r="B83" s="179"/>
      <c r="C83" s="179"/>
      <c r="D83" s="179"/>
      <c r="E83" s="179"/>
      <c r="F83" s="179"/>
      <c r="G83" s="179"/>
      <c r="H83" s="179"/>
      <c r="I83" s="179"/>
      <c r="J83" s="179"/>
    </row>
    <row r="84" spans="1:10" ht="31.8" thickBot="1">
      <c r="A84" s="28" t="s">
        <v>5</v>
      </c>
      <c r="B84" s="128" t="s">
        <v>24</v>
      </c>
      <c r="C84" s="170"/>
      <c r="D84" s="132"/>
      <c r="E84" s="128" t="s">
        <v>78</v>
      </c>
      <c r="F84" s="132"/>
      <c r="G84" s="128" t="s">
        <v>79</v>
      </c>
      <c r="H84" s="132"/>
      <c r="I84" s="128" t="s">
        <v>80</v>
      </c>
      <c r="J84" s="129"/>
    </row>
    <row r="85" spans="1:10" ht="16.2" thickBot="1">
      <c r="A85" s="10">
        <v>1</v>
      </c>
      <c r="B85" s="192">
        <v>2</v>
      </c>
      <c r="C85" s="193"/>
      <c r="D85" s="194"/>
      <c r="E85" s="192">
        <v>3</v>
      </c>
      <c r="F85" s="194"/>
      <c r="G85" s="192">
        <v>4</v>
      </c>
      <c r="H85" s="194"/>
      <c r="I85" s="192">
        <v>5</v>
      </c>
      <c r="J85" s="194"/>
    </row>
    <row r="86" spans="1:10" ht="16.2" thickBot="1">
      <c r="A86" s="17">
        <v>1</v>
      </c>
      <c r="B86" s="117"/>
      <c r="C86" s="118"/>
      <c r="D86" s="119"/>
      <c r="E86" s="106"/>
      <c r="F86" s="107"/>
      <c r="G86" s="106"/>
      <c r="H86" s="107"/>
      <c r="I86" s="130"/>
      <c r="J86" s="131"/>
    </row>
    <row r="87" spans="1:10" ht="16.5" customHeight="1" thickBot="1">
      <c r="A87" s="117" t="s">
        <v>49</v>
      </c>
      <c r="B87" s="118"/>
      <c r="C87" s="118"/>
      <c r="D87" s="119"/>
      <c r="E87" s="106"/>
      <c r="F87" s="107"/>
      <c r="G87" s="106"/>
      <c r="H87" s="107"/>
      <c r="I87" s="130">
        <f>I86</f>
        <v>0</v>
      </c>
      <c r="J87" s="131"/>
    </row>
    <row r="88" spans="1:10" ht="18.600000000000001" thickBot="1">
      <c r="A88" s="66" t="s">
        <v>81</v>
      </c>
    </row>
    <row r="89" spans="1:10" ht="79.5" customHeight="1" thickBot="1">
      <c r="A89" s="8" t="s">
        <v>5</v>
      </c>
      <c r="B89" s="114" t="s">
        <v>52</v>
      </c>
      <c r="C89" s="116"/>
      <c r="D89" s="114" t="s">
        <v>82</v>
      </c>
      <c r="E89" s="116"/>
      <c r="F89" s="114" t="s">
        <v>83</v>
      </c>
      <c r="G89" s="116"/>
      <c r="H89" s="60" t="s">
        <v>84</v>
      </c>
      <c r="I89" s="114" t="s">
        <v>85</v>
      </c>
      <c r="J89" s="116"/>
    </row>
    <row r="90" spans="1:10" ht="16.2" thickBot="1">
      <c r="A90" s="10">
        <v>1</v>
      </c>
      <c r="B90" s="114">
        <v>2</v>
      </c>
      <c r="C90" s="116"/>
      <c r="D90" s="114">
        <v>3</v>
      </c>
      <c r="E90" s="116"/>
      <c r="F90" s="114">
        <v>4</v>
      </c>
      <c r="G90" s="116"/>
      <c r="H90" s="63">
        <v>5</v>
      </c>
      <c r="I90" s="114">
        <v>6</v>
      </c>
      <c r="J90" s="116"/>
    </row>
    <row r="91" spans="1:10" ht="16.2" thickBot="1">
      <c r="A91" s="17">
        <v>1</v>
      </c>
      <c r="B91" s="117" t="s">
        <v>103</v>
      </c>
      <c r="C91" s="119"/>
      <c r="D91" s="130">
        <f>I91/F91</f>
        <v>0</v>
      </c>
      <c r="E91" s="131"/>
      <c r="F91" s="130">
        <v>7</v>
      </c>
      <c r="G91" s="131"/>
      <c r="H91" s="42"/>
      <c r="I91" s="130"/>
      <c r="J91" s="131"/>
    </row>
    <row r="92" spans="1:10" ht="16.2" thickBot="1">
      <c r="A92" s="17">
        <v>2</v>
      </c>
      <c r="B92" s="117" t="s">
        <v>104</v>
      </c>
      <c r="C92" s="119"/>
      <c r="D92" s="130">
        <f>I92/F92</f>
        <v>0</v>
      </c>
      <c r="E92" s="131"/>
      <c r="F92" s="130">
        <v>1969.74</v>
      </c>
      <c r="G92" s="131"/>
      <c r="H92" s="42"/>
      <c r="I92" s="130"/>
      <c r="J92" s="131"/>
    </row>
    <row r="93" spans="1:10" ht="16.2" thickBot="1">
      <c r="A93" s="17">
        <v>3</v>
      </c>
      <c r="B93" s="117" t="s">
        <v>109</v>
      </c>
      <c r="C93" s="119"/>
      <c r="D93" s="150"/>
      <c r="E93" s="151"/>
      <c r="F93" s="150"/>
      <c r="G93" s="151"/>
      <c r="H93" s="42"/>
      <c r="I93" s="150"/>
      <c r="J93" s="151"/>
    </row>
    <row r="94" spans="1:10" ht="16.2" thickBot="1">
      <c r="A94" s="17">
        <v>4</v>
      </c>
      <c r="B94" s="117" t="s">
        <v>105</v>
      </c>
      <c r="C94" s="119"/>
      <c r="D94" s="150"/>
      <c r="E94" s="151"/>
      <c r="F94" s="150"/>
      <c r="G94" s="151"/>
      <c r="H94" s="42"/>
      <c r="I94" s="130"/>
      <c r="J94" s="131"/>
    </row>
    <row r="95" spans="1:10" ht="16.5" customHeight="1" thickBot="1">
      <c r="A95" s="117" t="s">
        <v>49</v>
      </c>
      <c r="B95" s="118"/>
      <c r="C95" s="119"/>
      <c r="D95" s="130" t="s">
        <v>20</v>
      </c>
      <c r="E95" s="131"/>
      <c r="F95" s="130" t="s">
        <v>20</v>
      </c>
      <c r="G95" s="131"/>
      <c r="H95" s="43" t="s">
        <v>20</v>
      </c>
      <c r="I95" s="130">
        <f>SUM(I91:J94)</f>
        <v>0</v>
      </c>
      <c r="J95" s="131"/>
    </row>
    <row r="96" spans="1:10" ht="43.5" customHeight="1" thickBot="1">
      <c r="A96" s="158" t="s">
        <v>86</v>
      </c>
      <c r="B96" s="158"/>
      <c r="C96" s="158"/>
      <c r="D96" s="158"/>
      <c r="E96" s="158"/>
      <c r="F96" s="158"/>
      <c r="G96" s="158"/>
      <c r="H96" s="158"/>
      <c r="I96" s="158"/>
      <c r="J96" s="158"/>
    </row>
    <row r="97" spans="1:13" ht="52.5" customHeight="1" thickBot="1">
      <c r="A97" s="8" t="s">
        <v>5</v>
      </c>
      <c r="B97" s="114" t="s">
        <v>52</v>
      </c>
      <c r="C97" s="115"/>
      <c r="D97" s="115"/>
      <c r="E97" s="116"/>
      <c r="F97" s="114" t="s">
        <v>87</v>
      </c>
      <c r="G97" s="116"/>
      <c r="H97" s="15" t="s">
        <v>88</v>
      </c>
      <c r="I97" s="114" t="s">
        <v>89</v>
      </c>
      <c r="J97" s="116"/>
    </row>
    <row r="98" spans="1:13" ht="16.2" thickBot="1">
      <c r="A98" s="10">
        <v>1</v>
      </c>
      <c r="B98" s="114">
        <v>2</v>
      </c>
      <c r="C98" s="115"/>
      <c r="D98" s="115"/>
      <c r="E98" s="116"/>
      <c r="F98" s="114">
        <v>3</v>
      </c>
      <c r="G98" s="116"/>
      <c r="H98" s="63">
        <v>4</v>
      </c>
      <c r="I98" s="114">
        <v>5</v>
      </c>
      <c r="J98" s="116"/>
    </row>
    <row r="99" spans="1:13" ht="43.5" customHeight="1" thickBot="1">
      <c r="A99" s="10">
        <v>1</v>
      </c>
      <c r="B99" s="117" t="s">
        <v>140</v>
      </c>
      <c r="C99" s="219"/>
      <c r="D99" s="219"/>
      <c r="E99" s="220"/>
      <c r="F99" s="114" t="s">
        <v>91</v>
      </c>
      <c r="G99" s="116"/>
      <c r="H99" s="59">
        <v>12</v>
      </c>
      <c r="I99" s="114"/>
      <c r="J99" s="116"/>
      <c r="L99" s="74"/>
      <c r="M99" s="75"/>
    </row>
    <row r="100" spans="1:13" ht="16.5" customHeight="1" thickBot="1">
      <c r="A100" s="10">
        <v>2</v>
      </c>
      <c r="B100" s="117" t="s">
        <v>92</v>
      </c>
      <c r="C100" s="219"/>
      <c r="D100" s="219"/>
      <c r="E100" s="220"/>
      <c r="F100" s="114" t="s">
        <v>91</v>
      </c>
      <c r="G100" s="116"/>
      <c r="H100" s="63">
        <v>12</v>
      </c>
      <c r="I100" s="114"/>
      <c r="J100" s="116"/>
    </row>
    <row r="101" spans="1:13" ht="16.5" customHeight="1" thickBot="1">
      <c r="A101" s="10">
        <v>3</v>
      </c>
      <c r="B101" s="117" t="s">
        <v>93</v>
      </c>
      <c r="C101" s="219"/>
      <c r="D101" s="219"/>
      <c r="E101" s="220"/>
      <c r="F101" s="114" t="s">
        <v>91</v>
      </c>
      <c r="G101" s="116"/>
      <c r="H101" s="63">
        <v>12</v>
      </c>
      <c r="I101" s="114"/>
      <c r="J101" s="116"/>
    </row>
    <row r="102" spans="1:13" ht="16.5" customHeight="1" thickBot="1">
      <c r="A102" s="25">
        <v>4</v>
      </c>
      <c r="B102" s="117" t="s">
        <v>94</v>
      </c>
      <c r="C102" s="219"/>
      <c r="D102" s="219"/>
      <c r="E102" s="220"/>
      <c r="F102" s="166" t="s">
        <v>91</v>
      </c>
      <c r="G102" s="167"/>
      <c r="H102" s="19">
        <v>12</v>
      </c>
      <c r="I102" s="166"/>
      <c r="J102" s="167"/>
    </row>
    <row r="103" spans="1:13" ht="16.5" customHeight="1" thickBot="1">
      <c r="A103" s="28">
        <v>5</v>
      </c>
      <c r="B103" s="120" t="s">
        <v>107</v>
      </c>
      <c r="C103" s="221"/>
      <c r="D103" s="221"/>
      <c r="E103" s="222"/>
      <c r="F103" s="166" t="s">
        <v>91</v>
      </c>
      <c r="G103" s="167"/>
      <c r="H103" s="69">
        <v>12</v>
      </c>
      <c r="I103" s="128"/>
      <c r="J103" s="129"/>
      <c r="L103" s="73"/>
    </row>
    <row r="104" spans="1:13" ht="16.5" customHeight="1" thickBot="1">
      <c r="A104" s="45">
        <v>7</v>
      </c>
      <c r="B104" s="123" t="s">
        <v>114</v>
      </c>
      <c r="C104" s="124"/>
      <c r="D104" s="124"/>
      <c r="E104" s="125"/>
      <c r="F104" s="114" t="s">
        <v>115</v>
      </c>
      <c r="G104" s="116"/>
      <c r="H104" s="69">
        <v>12</v>
      </c>
      <c r="I104" s="128"/>
      <c r="J104" s="129"/>
    </row>
    <row r="105" spans="1:13" ht="16.5" customHeight="1" thickBot="1">
      <c r="A105" s="169" t="s">
        <v>49</v>
      </c>
      <c r="B105" s="170"/>
      <c r="C105" s="170"/>
      <c r="D105" s="170"/>
      <c r="E105" s="132"/>
      <c r="F105" s="128" t="s">
        <v>20</v>
      </c>
      <c r="G105" s="132"/>
      <c r="H105" s="69" t="s">
        <v>20</v>
      </c>
      <c r="I105" s="128">
        <f>SUM(I99:J104)</f>
        <v>0</v>
      </c>
      <c r="J105" s="129"/>
    </row>
    <row r="106" spans="1:13" ht="16.5" customHeight="1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3" ht="18.600000000000001" thickBot="1">
      <c r="A107" s="159" t="s">
        <v>95</v>
      </c>
      <c r="B107" s="159"/>
      <c r="C107" s="159"/>
      <c r="D107" s="159"/>
      <c r="E107" s="159"/>
      <c r="F107" s="159"/>
      <c r="G107" s="159"/>
      <c r="H107" s="159"/>
      <c r="I107" s="159"/>
      <c r="J107" s="159"/>
    </row>
    <row r="108" spans="1:13" ht="31.8" thickBot="1">
      <c r="A108" s="8" t="s">
        <v>5</v>
      </c>
      <c r="B108" s="114" t="s">
        <v>52</v>
      </c>
      <c r="C108" s="115"/>
      <c r="D108" s="115"/>
      <c r="E108" s="116"/>
      <c r="F108" s="114" t="s">
        <v>96</v>
      </c>
      <c r="G108" s="116"/>
      <c r="H108" s="114" t="s">
        <v>97</v>
      </c>
      <c r="I108" s="116"/>
    </row>
    <row r="109" spans="1:13" ht="16.2" thickBot="1">
      <c r="A109" s="10">
        <v>1</v>
      </c>
      <c r="B109" s="114">
        <v>2</v>
      </c>
      <c r="C109" s="115"/>
      <c r="D109" s="115"/>
      <c r="E109" s="116"/>
      <c r="F109" s="114">
        <v>3</v>
      </c>
      <c r="G109" s="116"/>
      <c r="H109" s="114">
        <v>4</v>
      </c>
      <c r="I109" s="116"/>
    </row>
    <row r="110" spans="1:13" ht="44.25" customHeight="1" thickBot="1">
      <c r="A110" s="17">
        <v>1</v>
      </c>
      <c r="B110" s="117" t="s">
        <v>141</v>
      </c>
      <c r="C110" s="118"/>
      <c r="D110" s="118"/>
      <c r="E110" s="119"/>
      <c r="F110" s="114" t="s">
        <v>99</v>
      </c>
      <c r="G110" s="116"/>
      <c r="H110" s="114"/>
      <c r="I110" s="116"/>
      <c r="K110" s="56"/>
      <c r="L110" s="57"/>
    </row>
    <row r="111" spans="1:13" ht="16.2" thickBot="1">
      <c r="A111" s="17">
        <v>2</v>
      </c>
      <c r="B111" s="152" t="s">
        <v>132</v>
      </c>
      <c r="C111" s="153"/>
      <c r="D111" s="153"/>
      <c r="E111" s="154"/>
      <c r="F111" s="114" t="s">
        <v>99</v>
      </c>
      <c r="G111" s="116"/>
      <c r="H111" s="114">
        <v>118200</v>
      </c>
      <c r="I111" s="116"/>
      <c r="J111" s="58"/>
      <c r="K111" s="56"/>
      <c r="L111" s="57"/>
      <c r="M111" s="52"/>
    </row>
    <row r="112" spans="1:13" ht="16.2" thickBot="1">
      <c r="A112" s="44">
        <v>3</v>
      </c>
      <c r="B112" s="123" t="s">
        <v>113</v>
      </c>
      <c r="C112" s="124"/>
      <c r="D112" s="124"/>
      <c r="E112" s="168"/>
      <c r="F112" s="217" t="s">
        <v>99</v>
      </c>
      <c r="G112" s="116"/>
      <c r="H112" s="114"/>
      <c r="I112" s="116"/>
    </row>
    <row r="113" spans="1:10" ht="16.5" customHeight="1" thickBot="1">
      <c r="A113" s="117" t="s">
        <v>49</v>
      </c>
      <c r="B113" s="156"/>
      <c r="C113" s="156"/>
      <c r="D113" s="156"/>
      <c r="E113" s="157"/>
      <c r="F113" s="114" t="s">
        <v>99</v>
      </c>
      <c r="G113" s="116"/>
      <c r="H113" s="114">
        <f>SUM(H110:I112)</f>
        <v>118200</v>
      </c>
      <c r="I113" s="116"/>
    </row>
    <row r="114" spans="1:10" ht="16.5" customHeight="1">
      <c r="A114" s="27"/>
      <c r="B114" s="27"/>
      <c r="C114" s="27"/>
      <c r="D114" s="27"/>
      <c r="E114" s="27"/>
      <c r="F114" s="24"/>
      <c r="G114" s="24"/>
      <c r="H114" s="24"/>
      <c r="I114" s="24"/>
    </row>
    <row r="115" spans="1:10" ht="35.25" customHeight="1" thickBot="1">
      <c r="A115" s="218" t="s">
        <v>100</v>
      </c>
      <c r="B115" s="218"/>
      <c r="C115" s="218"/>
      <c r="D115" s="218"/>
      <c r="E115" s="218"/>
      <c r="F115" s="218"/>
      <c r="G115" s="218"/>
      <c r="H115" s="218"/>
      <c r="I115" s="218"/>
      <c r="J115" s="218"/>
    </row>
    <row r="116" spans="1:10" ht="31.8" thickBot="1">
      <c r="A116" s="8" t="s">
        <v>5</v>
      </c>
      <c r="B116" s="114" t="s">
        <v>24</v>
      </c>
      <c r="C116" s="115"/>
      <c r="D116" s="115"/>
      <c r="E116" s="116"/>
      <c r="F116" s="60" t="s">
        <v>101</v>
      </c>
      <c r="G116" s="114" t="s">
        <v>102</v>
      </c>
      <c r="H116" s="116"/>
      <c r="I116" s="114" t="s">
        <v>55</v>
      </c>
      <c r="J116" s="116"/>
    </row>
    <row r="117" spans="1:10" ht="16.2" thickBot="1">
      <c r="A117" s="10"/>
      <c r="B117" s="114">
        <v>1</v>
      </c>
      <c r="C117" s="115"/>
      <c r="D117" s="115"/>
      <c r="E117" s="116"/>
      <c r="F117" s="63">
        <v>2</v>
      </c>
      <c r="G117" s="114">
        <v>3</v>
      </c>
      <c r="H117" s="116"/>
      <c r="I117" s="114">
        <v>4</v>
      </c>
      <c r="J117" s="116"/>
    </row>
    <row r="118" spans="1:10" ht="16.2" thickBot="1">
      <c r="A118" s="17">
        <v>1</v>
      </c>
      <c r="B118" s="152" t="s">
        <v>136</v>
      </c>
      <c r="C118" s="153"/>
      <c r="D118" s="153"/>
      <c r="E118" s="154"/>
      <c r="F118" s="18"/>
      <c r="G118" s="106"/>
      <c r="H118" s="107"/>
      <c r="I118" s="114">
        <v>0</v>
      </c>
      <c r="J118" s="116"/>
    </row>
    <row r="119" spans="1:10" ht="16.5" customHeight="1" thickBot="1">
      <c r="A119" s="17">
        <v>2</v>
      </c>
      <c r="B119" s="117" t="s">
        <v>122</v>
      </c>
      <c r="C119" s="118"/>
      <c r="D119" s="118"/>
      <c r="E119" s="119"/>
      <c r="F119" s="18"/>
      <c r="G119" s="106"/>
      <c r="H119" s="107"/>
      <c r="I119" s="114">
        <v>0</v>
      </c>
      <c r="J119" s="116"/>
    </row>
    <row r="120" spans="1:10" ht="16.2" thickBot="1">
      <c r="A120" s="44"/>
      <c r="B120" s="123"/>
      <c r="C120" s="124"/>
      <c r="D120" s="124"/>
      <c r="E120" s="168"/>
      <c r="F120" s="18"/>
      <c r="G120" s="106"/>
      <c r="H120" s="107"/>
      <c r="I120" s="114"/>
      <c r="J120" s="116"/>
    </row>
    <row r="121" spans="1:10" ht="16.5" customHeight="1" thickBot="1">
      <c r="A121" s="117" t="s">
        <v>49</v>
      </c>
      <c r="B121" s="156"/>
      <c r="C121" s="156"/>
      <c r="D121" s="156"/>
      <c r="E121" s="157"/>
      <c r="F121" s="18"/>
      <c r="G121" s="114" t="s">
        <v>20</v>
      </c>
      <c r="H121" s="116"/>
      <c r="I121" s="114">
        <f>SUM(I118:J120)</f>
        <v>0</v>
      </c>
      <c r="J121" s="116"/>
    </row>
    <row r="123" spans="1:10">
      <c r="B123" s="29" t="s">
        <v>117</v>
      </c>
    </row>
    <row r="125" spans="1:10">
      <c r="J125" s="46">
        <f>J123+I121+H113+I105+I95+I87+J81+I70+J58+I50+I29+I19</f>
        <v>118200</v>
      </c>
    </row>
  </sheetData>
  <mergeCells count="266">
    <mergeCell ref="B120:E120"/>
    <mergeCell ref="G120:H120"/>
    <mergeCell ref="I120:J120"/>
    <mergeCell ref="A121:E121"/>
    <mergeCell ref="G121:H121"/>
    <mergeCell ref="I121:J121"/>
    <mergeCell ref="B118:E118"/>
    <mergeCell ref="G118:H118"/>
    <mergeCell ref="I118:J118"/>
    <mergeCell ref="B119:E119"/>
    <mergeCell ref="G119:H119"/>
    <mergeCell ref="I119:J119"/>
    <mergeCell ref="A115:J115"/>
    <mergeCell ref="B116:E116"/>
    <mergeCell ref="G116:H116"/>
    <mergeCell ref="I116:J116"/>
    <mergeCell ref="B117:E117"/>
    <mergeCell ref="G117:H117"/>
    <mergeCell ref="I117:J117"/>
    <mergeCell ref="B112:E112"/>
    <mergeCell ref="F112:G112"/>
    <mergeCell ref="H112:I112"/>
    <mergeCell ref="A113:E113"/>
    <mergeCell ref="F113:G113"/>
    <mergeCell ref="H113:I113"/>
    <mergeCell ref="B110:E110"/>
    <mergeCell ref="F110:G110"/>
    <mergeCell ref="H110:I110"/>
    <mergeCell ref="B111:E111"/>
    <mergeCell ref="F111:G111"/>
    <mergeCell ref="H111:I111"/>
    <mergeCell ref="A107:J107"/>
    <mergeCell ref="B108:E108"/>
    <mergeCell ref="F108:G108"/>
    <mergeCell ref="H108:I108"/>
    <mergeCell ref="B109:E109"/>
    <mergeCell ref="F109:G109"/>
    <mergeCell ref="H109:I109"/>
    <mergeCell ref="B104:E104"/>
    <mergeCell ref="F104:G104"/>
    <mergeCell ref="I104:J104"/>
    <mergeCell ref="A105:E105"/>
    <mergeCell ref="F105:G105"/>
    <mergeCell ref="I105:J105"/>
    <mergeCell ref="B102:E102"/>
    <mergeCell ref="F102:G102"/>
    <mergeCell ref="I102:J102"/>
    <mergeCell ref="B103:E103"/>
    <mergeCell ref="F103:G103"/>
    <mergeCell ref="I103:J103"/>
    <mergeCell ref="B100:E100"/>
    <mergeCell ref="F100:G100"/>
    <mergeCell ref="I100:J100"/>
    <mergeCell ref="B101:E101"/>
    <mergeCell ref="F101:G101"/>
    <mergeCell ref="I101:J101"/>
    <mergeCell ref="B98:E98"/>
    <mergeCell ref="F98:G98"/>
    <mergeCell ref="I98:J98"/>
    <mergeCell ref="B99:E99"/>
    <mergeCell ref="F99:G99"/>
    <mergeCell ref="I99:J99"/>
    <mergeCell ref="A95:C95"/>
    <mergeCell ref="D95:E95"/>
    <mergeCell ref="F95:G95"/>
    <mergeCell ref="I95:J95"/>
    <mergeCell ref="A96:J96"/>
    <mergeCell ref="B97:E97"/>
    <mergeCell ref="F97:G97"/>
    <mergeCell ref="I97:J97"/>
    <mergeCell ref="B93:C93"/>
    <mergeCell ref="D93:E93"/>
    <mergeCell ref="F93:G93"/>
    <mergeCell ref="I93:J93"/>
    <mergeCell ref="B94:C94"/>
    <mergeCell ref="D94:E94"/>
    <mergeCell ref="F94:G94"/>
    <mergeCell ref="I94:J94"/>
    <mergeCell ref="B91:C91"/>
    <mergeCell ref="D91:E91"/>
    <mergeCell ref="F91:G91"/>
    <mergeCell ref="I91:J91"/>
    <mergeCell ref="B92:C92"/>
    <mergeCell ref="D92:E92"/>
    <mergeCell ref="F92:G92"/>
    <mergeCell ref="I92:J92"/>
    <mergeCell ref="B89:C89"/>
    <mergeCell ref="D89:E89"/>
    <mergeCell ref="F89:G89"/>
    <mergeCell ref="I89:J89"/>
    <mergeCell ref="B90:C90"/>
    <mergeCell ref="D90:E90"/>
    <mergeCell ref="F90:G90"/>
    <mergeCell ref="I90:J90"/>
    <mergeCell ref="B86:D86"/>
    <mergeCell ref="E86:F86"/>
    <mergeCell ref="G86:H86"/>
    <mergeCell ref="I86:J86"/>
    <mergeCell ref="A87:D87"/>
    <mergeCell ref="E87:F87"/>
    <mergeCell ref="G87:H87"/>
    <mergeCell ref="I87:J87"/>
    <mergeCell ref="A83:J83"/>
    <mergeCell ref="B84:D84"/>
    <mergeCell ref="E84:F84"/>
    <mergeCell ref="G84:H84"/>
    <mergeCell ref="I84:J84"/>
    <mergeCell ref="B85:D85"/>
    <mergeCell ref="E85:F85"/>
    <mergeCell ref="G85:H85"/>
    <mergeCell ref="I85:J85"/>
    <mergeCell ref="B80:D80"/>
    <mergeCell ref="F80:G80"/>
    <mergeCell ref="H80:I80"/>
    <mergeCell ref="B81:D81"/>
    <mergeCell ref="F81:G81"/>
    <mergeCell ref="H81:I81"/>
    <mergeCell ref="B78:D78"/>
    <mergeCell ref="F78:G78"/>
    <mergeCell ref="H78:I78"/>
    <mergeCell ref="B79:D79"/>
    <mergeCell ref="F79:G79"/>
    <mergeCell ref="H79:I79"/>
    <mergeCell ref="B76:D76"/>
    <mergeCell ref="F76:G76"/>
    <mergeCell ref="H76:I76"/>
    <mergeCell ref="B77:D77"/>
    <mergeCell ref="F77:G77"/>
    <mergeCell ref="H77:I77"/>
    <mergeCell ref="A70:D70"/>
    <mergeCell ref="E70:F70"/>
    <mergeCell ref="G70:H70"/>
    <mergeCell ref="I70:J70"/>
    <mergeCell ref="A72:J72"/>
    <mergeCell ref="A75:J75"/>
    <mergeCell ref="B68:D68"/>
    <mergeCell ref="E68:F68"/>
    <mergeCell ref="G68:H68"/>
    <mergeCell ref="I68:J68"/>
    <mergeCell ref="B69:D69"/>
    <mergeCell ref="E69:F69"/>
    <mergeCell ref="G69:H69"/>
    <mergeCell ref="I69:J69"/>
    <mergeCell ref="B66:D66"/>
    <mergeCell ref="E66:F66"/>
    <mergeCell ref="G66:H66"/>
    <mergeCell ref="I66:J66"/>
    <mergeCell ref="B67:D67"/>
    <mergeCell ref="E67:F67"/>
    <mergeCell ref="G67:H67"/>
    <mergeCell ref="I67:J67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B49:F49"/>
    <mergeCell ref="G49:H49"/>
    <mergeCell ref="I49:J49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A43:A44"/>
    <mergeCell ref="B43:F43"/>
    <mergeCell ref="G43:H44"/>
    <mergeCell ref="I43:J44"/>
    <mergeCell ref="B44:F44"/>
    <mergeCell ref="B40:F40"/>
    <mergeCell ref="G40:H40"/>
    <mergeCell ref="I40:J40"/>
    <mergeCell ref="B41:F41"/>
    <mergeCell ref="G41:H41"/>
    <mergeCell ref="I41:J41"/>
    <mergeCell ref="B37:F37"/>
    <mergeCell ref="G37:H37"/>
    <mergeCell ref="I37:J37"/>
    <mergeCell ref="A38:A39"/>
    <mergeCell ref="B38:F38"/>
    <mergeCell ref="G38:H39"/>
    <mergeCell ref="I38:J39"/>
    <mergeCell ref="B39:F39"/>
    <mergeCell ref="A31:J31"/>
    <mergeCell ref="A34:J34"/>
    <mergeCell ref="B35:F35"/>
    <mergeCell ref="G35:H35"/>
    <mergeCell ref="I35:J35"/>
    <mergeCell ref="B36:F36"/>
    <mergeCell ref="G36:H36"/>
    <mergeCell ref="I36:J36"/>
    <mergeCell ref="B28:D28"/>
    <mergeCell ref="E28:F28"/>
    <mergeCell ref="I28:J28"/>
    <mergeCell ref="A29:D29"/>
    <mergeCell ref="E29:F29"/>
    <mergeCell ref="I29:J29"/>
    <mergeCell ref="B26:D26"/>
    <mergeCell ref="E26:F26"/>
    <mergeCell ref="I26:J26"/>
    <mergeCell ref="B27:D27"/>
    <mergeCell ref="E27:F27"/>
    <mergeCell ref="I27:J27"/>
    <mergeCell ref="A19:C19"/>
    <mergeCell ref="I19:J19"/>
    <mergeCell ref="A21:J21"/>
    <mergeCell ref="A24:J24"/>
    <mergeCell ref="B25:D25"/>
    <mergeCell ref="E25:F25"/>
    <mergeCell ref="I25:J25"/>
    <mergeCell ref="B16:C16"/>
    <mergeCell ref="I16:J16"/>
    <mergeCell ref="B17:C17"/>
    <mergeCell ref="I17:J17"/>
    <mergeCell ref="B18:C18"/>
    <mergeCell ref="I18:J18"/>
    <mergeCell ref="B15:C15"/>
    <mergeCell ref="I15:J15"/>
    <mergeCell ref="A9:J9"/>
    <mergeCell ref="A10:A12"/>
    <mergeCell ref="B10:C12"/>
    <mergeCell ref="D10:D12"/>
    <mergeCell ref="E10:H10"/>
    <mergeCell ref="I10:J12"/>
    <mergeCell ref="E11:E12"/>
    <mergeCell ref="F11:H11"/>
    <mergeCell ref="A1:J1"/>
    <mergeCell ref="A2:J2"/>
    <mergeCell ref="A3:J3"/>
    <mergeCell ref="I4:J4"/>
    <mergeCell ref="A5:J5"/>
    <mergeCell ref="A6:J6"/>
    <mergeCell ref="B13:C13"/>
    <mergeCell ref="I13:J13"/>
    <mergeCell ref="B14:C14"/>
    <mergeCell ref="I14:J14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M127"/>
  <sheetViews>
    <sheetView topLeftCell="A103" workbookViewId="0">
      <selection activeCell="J134" sqref="J134"/>
    </sheetView>
  </sheetViews>
  <sheetFormatPr defaultColWidth="9.109375" defaultRowHeight="13.8"/>
  <cols>
    <col min="1" max="1" width="4.5546875" style="29" customWidth="1"/>
    <col min="2" max="2" width="12.44140625" style="29" customWidth="1"/>
    <col min="3" max="7" width="9.109375" style="29"/>
    <col min="8" max="8" width="10.88671875" style="29" customWidth="1"/>
    <col min="9" max="9" width="8.109375" style="29" customWidth="1"/>
    <col min="10" max="10" width="11.88671875" style="29" customWidth="1"/>
    <col min="11" max="16384" width="9.109375" style="29"/>
  </cols>
  <sheetData>
    <row r="1" spans="1:12" ht="17.25" customHeight="1">
      <c r="A1" s="204" t="s">
        <v>0</v>
      </c>
      <c r="B1" s="204"/>
      <c r="C1" s="204"/>
      <c r="D1" s="204"/>
      <c r="E1" s="204"/>
      <c r="F1" s="204"/>
      <c r="G1" s="204"/>
      <c r="H1" s="204"/>
      <c r="I1" s="204"/>
      <c r="J1" s="204"/>
    </row>
    <row r="2" spans="1:12" ht="17.25" customHeight="1">
      <c r="A2" s="204" t="s">
        <v>112</v>
      </c>
      <c r="B2" s="204"/>
      <c r="C2" s="204"/>
      <c r="D2" s="204"/>
      <c r="E2" s="204"/>
      <c r="F2" s="204"/>
      <c r="G2" s="204"/>
      <c r="H2" s="204"/>
      <c r="I2" s="204"/>
      <c r="J2" s="204"/>
    </row>
    <row r="3" spans="1:12" ht="17.25" customHeight="1">
      <c r="A3" s="204" t="s">
        <v>118</v>
      </c>
      <c r="B3" s="204"/>
      <c r="C3" s="204"/>
      <c r="D3" s="204"/>
      <c r="E3" s="204"/>
      <c r="F3" s="204"/>
      <c r="G3" s="204"/>
      <c r="H3" s="204"/>
      <c r="I3" s="204"/>
      <c r="J3" s="204"/>
    </row>
    <row r="4" spans="1:12" ht="18">
      <c r="A4" s="1"/>
      <c r="I4" s="216" t="s">
        <v>144</v>
      </c>
      <c r="J4" s="216"/>
    </row>
    <row r="5" spans="1:12" ht="66" customHeight="1">
      <c r="A5" s="205" t="s">
        <v>125</v>
      </c>
      <c r="B5" s="205"/>
      <c r="C5" s="205"/>
      <c r="D5" s="205"/>
      <c r="E5" s="205"/>
      <c r="F5" s="205"/>
      <c r="G5" s="205"/>
      <c r="H5" s="205"/>
      <c r="I5" s="205"/>
      <c r="J5" s="205"/>
    </row>
    <row r="6" spans="1:12" ht="18">
      <c r="A6" s="179" t="s">
        <v>1</v>
      </c>
      <c r="B6" s="179"/>
      <c r="C6" s="179"/>
      <c r="D6" s="179"/>
      <c r="E6" s="179"/>
      <c r="F6" s="179"/>
      <c r="G6" s="179"/>
      <c r="H6" s="179"/>
      <c r="I6" s="179"/>
      <c r="J6" s="179"/>
    </row>
    <row r="7" spans="1:12" ht="18">
      <c r="A7" s="3" t="s">
        <v>2</v>
      </c>
    </row>
    <row r="8" spans="1:12" ht="18">
      <c r="A8" s="3" t="s">
        <v>119</v>
      </c>
    </row>
    <row r="9" spans="1:12" ht="18.600000000000001" thickBot="1">
      <c r="A9" s="180" t="s">
        <v>4</v>
      </c>
      <c r="B9" s="180"/>
      <c r="C9" s="180"/>
      <c r="D9" s="180"/>
      <c r="E9" s="180"/>
      <c r="F9" s="180"/>
      <c r="G9" s="180"/>
      <c r="H9" s="180"/>
      <c r="I9" s="180"/>
      <c r="J9" s="180"/>
    </row>
    <row r="10" spans="1:12" ht="30" customHeight="1" thickBot="1">
      <c r="A10" s="212" t="s">
        <v>5</v>
      </c>
      <c r="B10" s="206" t="s">
        <v>6</v>
      </c>
      <c r="C10" s="207"/>
      <c r="D10" s="212" t="s">
        <v>7</v>
      </c>
      <c r="E10" s="144" t="s">
        <v>8</v>
      </c>
      <c r="F10" s="215"/>
      <c r="G10" s="215"/>
      <c r="H10" s="145"/>
      <c r="I10" s="206" t="s">
        <v>9</v>
      </c>
      <c r="J10" s="207"/>
    </row>
    <row r="11" spans="1:12" ht="14.4" thickBot="1">
      <c r="A11" s="213"/>
      <c r="B11" s="208"/>
      <c r="C11" s="209"/>
      <c r="D11" s="213"/>
      <c r="E11" s="212" t="s">
        <v>10</v>
      </c>
      <c r="F11" s="144" t="s">
        <v>106</v>
      </c>
      <c r="G11" s="215"/>
      <c r="H11" s="145"/>
      <c r="I11" s="208"/>
      <c r="J11" s="209"/>
    </row>
    <row r="12" spans="1:12" ht="62.25" customHeight="1" thickBot="1">
      <c r="A12" s="214"/>
      <c r="B12" s="210"/>
      <c r="C12" s="211"/>
      <c r="D12" s="214"/>
      <c r="E12" s="214"/>
      <c r="F12" s="4" t="s">
        <v>11</v>
      </c>
      <c r="G12" s="4" t="s">
        <v>12</v>
      </c>
      <c r="H12" s="4" t="s">
        <v>13</v>
      </c>
      <c r="I12" s="210"/>
      <c r="J12" s="211"/>
    </row>
    <row r="13" spans="1:12" ht="14.4" thickBot="1">
      <c r="A13" s="5">
        <v>1</v>
      </c>
      <c r="B13" s="144">
        <v>2</v>
      </c>
      <c r="C13" s="145"/>
      <c r="D13" s="4">
        <v>3</v>
      </c>
      <c r="E13" s="4">
        <v>4</v>
      </c>
      <c r="F13" s="4">
        <v>5</v>
      </c>
      <c r="G13" s="4">
        <v>6</v>
      </c>
      <c r="H13" s="4">
        <v>7</v>
      </c>
      <c r="I13" s="144">
        <v>8</v>
      </c>
      <c r="J13" s="145"/>
    </row>
    <row r="14" spans="1:12" ht="45" customHeight="1" thickBot="1">
      <c r="A14" s="6">
        <v>1</v>
      </c>
      <c r="B14" s="146" t="s">
        <v>127</v>
      </c>
      <c r="C14" s="147"/>
      <c r="D14" s="7"/>
      <c r="E14" s="33"/>
      <c r="F14" s="33"/>
      <c r="G14" s="34"/>
      <c r="H14" s="33"/>
      <c r="I14" s="108"/>
      <c r="J14" s="109"/>
      <c r="L14" s="50"/>
    </row>
    <row r="15" spans="1:12" ht="14.4" thickBot="1">
      <c r="A15" s="6">
        <v>2</v>
      </c>
      <c r="B15" s="146" t="s">
        <v>15</v>
      </c>
      <c r="C15" s="147"/>
      <c r="D15" s="7"/>
      <c r="E15" s="33"/>
      <c r="F15" s="33"/>
      <c r="G15" s="34"/>
      <c r="H15" s="33"/>
      <c r="I15" s="108"/>
      <c r="J15" s="109"/>
    </row>
    <row r="16" spans="1:12" ht="26.25" customHeight="1" thickBot="1">
      <c r="A16" s="6">
        <v>3</v>
      </c>
      <c r="B16" s="146" t="s">
        <v>16</v>
      </c>
      <c r="C16" s="147"/>
      <c r="D16" s="7"/>
      <c r="E16" s="33"/>
      <c r="F16" s="33"/>
      <c r="G16" s="33"/>
      <c r="H16" s="33"/>
      <c r="I16" s="108"/>
      <c r="J16" s="109"/>
    </row>
    <row r="17" spans="1:10" ht="25.5" customHeight="1" thickBot="1">
      <c r="A17" s="6">
        <v>4</v>
      </c>
      <c r="B17" s="146" t="s">
        <v>17</v>
      </c>
      <c r="C17" s="147"/>
      <c r="D17" s="7"/>
      <c r="E17" s="33"/>
      <c r="F17" s="33"/>
      <c r="G17" s="33"/>
      <c r="H17" s="33"/>
      <c r="I17" s="108"/>
      <c r="J17" s="109"/>
    </row>
    <row r="18" spans="1:10" ht="27" customHeight="1" thickBot="1">
      <c r="A18" s="32">
        <v>5</v>
      </c>
      <c r="B18" s="148" t="s">
        <v>18</v>
      </c>
      <c r="C18" s="149"/>
      <c r="D18" s="36"/>
      <c r="E18" s="37"/>
      <c r="F18" s="37"/>
      <c r="G18" s="37"/>
      <c r="H18" s="33"/>
      <c r="I18" s="110"/>
      <c r="J18" s="111"/>
    </row>
    <row r="19" spans="1:10" ht="15.75" customHeight="1" thickBot="1">
      <c r="A19" s="186" t="s">
        <v>19</v>
      </c>
      <c r="B19" s="187"/>
      <c r="C19" s="188"/>
      <c r="D19" s="38" t="s">
        <v>20</v>
      </c>
      <c r="E19" s="39" t="s">
        <v>99</v>
      </c>
      <c r="F19" s="39" t="s">
        <v>20</v>
      </c>
      <c r="G19" s="39" t="s">
        <v>20</v>
      </c>
      <c r="H19" s="39" t="s">
        <v>20</v>
      </c>
      <c r="I19" s="112">
        <f>I14</f>
        <v>0</v>
      </c>
      <c r="J19" s="113"/>
    </row>
    <row r="20" spans="1:10">
      <c r="A20" s="35"/>
      <c r="B20" s="35"/>
      <c r="C20" s="13"/>
      <c r="D20" s="13"/>
      <c r="E20" s="13"/>
      <c r="F20" s="13"/>
      <c r="G20" s="13"/>
      <c r="H20" s="13"/>
      <c r="I20" s="13"/>
      <c r="J20" s="14"/>
    </row>
    <row r="21" spans="1:10" ht="18">
      <c r="A21" s="179" t="s">
        <v>1</v>
      </c>
      <c r="B21" s="179"/>
      <c r="C21" s="179"/>
      <c r="D21" s="179"/>
      <c r="E21" s="179"/>
      <c r="F21" s="179"/>
      <c r="G21" s="179"/>
      <c r="H21" s="179"/>
      <c r="I21" s="179"/>
      <c r="J21" s="179"/>
    </row>
    <row r="22" spans="1:10" ht="18">
      <c r="A22" s="3" t="s">
        <v>21</v>
      </c>
      <c r="F22" s="29">
        <v>112</v>
      </c>
    </row>
    <row r="23" spans="1:10" ht="18">
      <c r="A23" s="3" t="s">
        <v>22</v>
      </c>
      <c r="F23" s="29" t="s">
        <v>110</v>
      </c>
    </row>
    <row r="24" spans="1:10" ht="32.25" customHeight="1" thickBot="1">
      <c r="A24" s="218" t="s">
        <v>23</v>
      </c>
      <c r="B24" s="218"/>
      <c r="C24" s="218"/>
      <c r="D24" s="218"/>
      <c r="E24" s="218"/>
      <c r="F24" s="218"/>
      <c r="G24" s="218"/>
      <c r="H24" s="218"/>
      <c r="I24" s="218"/>
      <c r="J24" s="218"/>
    </row>
    <row r="25" spans="1:10" ht="67.5" customHeight="1" thickBot="1">
      <c r="A25" s="8" t="s">
        <v>5</v>
      </c>
      <c r="B25" s="114" t="s">
        <v>24</v>
      </c>
      <c r="C25" s="115"/>
      <c r="D25" s="116"/>
      <c r="E25" s="114" t="s">
        <v>25</v>
      </c>
      <c r="F25" s="116"/>
      <c r="G25" s="9" t="s">
        <v>26</v>
      </c>
      <c r="H25" s="9" t="s">
        <v>27</v>
      </c>
      <c r="I25" s="114" t="s">
        <v>28</v>
      </c>
      <c r="J25" s="116"/>
    </row>
    <row r="26" spans="1:10" ht="16.2" thickBot="1">
      <c r="A26" s="10">
        <v>1</v>
      </c>
      <c r="B26" s="114">
        <v>2</v>
      </c>
      <c r="C26" s="115"/>
      <c r="D26" s="116"/>
      <c r="E26" s="114">
        <v>3</v>
      </c>
      <c r="F26" s="116"/>
      <c r="G26" s="11">
        <v>4</v>
      </c>
      <c r="H26" s="11">
        <v>5</v>
      </c>
      <c r="I26" s="114">
        <v>6</v>
      </c>
      <c r="J26" s="116"/>
    </row>
    <row r="27" spans="1:10" ht="14.4" thickBot="1">
      <c r="A27" s="20">
        <v>1</v>
      </c>
      <c r="B27" s="195" t="s">
        <v>111</v>
      </c>
      <c r="C27" s="196"/>
      <c r="D27" s="197"/>
      <c r="E27" s="106"/>
      <c r="F27" s="107"/>
      <c r="G27" s="18"/>
      <c r="H27" s="18"/>
      <c r="I27" s="106"/>
      <c r="J27" s="107"/>
    </row>
    <row r="28" spans="1:10" ht="14.4" thickBot="1">
      <c r="A28" s="20"/>
      <c r="B28" s="195" t="s">
        <v>116</v>
      </c>
      <c r="C28" s="196"/>
      <c r="D28" s="197"/>
      <c r="E28" s="106"/>
      <c r="F28" s="107"/>
      <c r="G28" s="18"/>
      <c r="H28" s="18"/>
      <c r="I28" s="106"/>
      <c r="J28" s="107"/>
    </row>
    <row r="29" spans="1:10" ht="16.5" customHeight="1" thickBot="1">
      <c r="A29" s="117" t="s">
        <v>19</v>
      </c>
      <c r="B29" s="118"/>
      <c r="C29" s="118"/>
      <c r="D29" s="119"/>
      <c r="E29" s="114" t="s">
        <v>29</v>
      </c>
      <c r="F29" s="116"/>
      <c r="G29" s="12" t="s">
        <v>29</v>
      </c>
      <c r="H29" s="12" t="s">
        <v>29</v>
      </c>
      <c r="I29" s="114">
        <f>SUM(I27:J28)</f>
        <v>0</v>
      </c>
      <c r="J29" s="116"/>
    </row>
    <row r="31" spans="1:10" ht="18">
      <c r="A31" s="179" t="s">
        <v>30</v>
      </c>
      <c r="B31" s="179"/>
      <c r="C31" s="179"/>
      <c r="D31" s="179"/>
      <c r="E31" s="179"/>
      <c r="F31" s="179"/>
      <c r="G31" s="179"/>
      <c r="H31" s="179"/>
      <c r="I31" s="179"/>
      <c r="J31" s="179"/>
    </row>
    <row r="32" spans="1:10" ht="18">
      <c r="A32" s="3" t="s">
        <v>31</v>
      </c>
    </row>
    <row r="33" spans="1:10" ht="18">
      <c r="A33" s="3" t="s">
        <v>32</v>
      </c>
    </row>
    <row r="34" spans="1:10" ht="71.25" customHeight="1" thickBot="1">
      <c r="A34" s="218" t="s">
        <v>33</v>
      </c>
      <c r="B34" s="218"/>
      <c r="C34" s="218"/>
      <c r="D34" s="218"/>
      <c r="E34" s="218"/>
      <c r="F34" s="218"/>
      <c r="G34" s="218"/>
      <c r="H34" s="218"/>
      <c r="I34" s="218"/>
      <c r="J34" s="218"/>
    </row>
    <row r="35" spans="1:10" ht="31.8" thickBot="1">
      <c r="A35" s="8" t="s">
        <v>5</v>
      </c>
      <c r="B35" s="114" t="s">
        <v>34</v>
      </c>
      <c r="C35" s="115"/>
      <c r="D35" s="115"/>
      <c r="E35" s="115"/>
      <c r="F35" s="116"/>
      <c r="G35" s="114" t="s">
        <v>35</v>
      </c>
      <c r="H35" s="116"/>
      <c r="I35" s="114" t="s">
        <v>36</v>
      </c>
      <c r="J35" s="116"/>
    </row>
    <row r="36" spans="1:10" ht="16.2" thickBot="1">
      <c r="A36" s="10">
        <v>1</v>
      </c>
      <c r="B36" s="114">
        <v>2</v>
      </c>
      <c r="C36" s="115"/>
      <c r="D36" s="115"/>
      <c r="E36" s="115"/>
      <c r="F36" s="116"/>
      <c r="G36" s="114">
        <v>3</v>
      </c>
      <c r="H36" s="116"/>
      <c r="I36" s="114">
        <v>4</v>
      </c>
      <c r="J36" s="116"/>
    </row>
    <row r="37" spans="1:10" ht="16.2" thickBot="1">
      <c r="A37" s="17">
        <v>1</v>
      </c>
      <c r="B37" s="114" t="s">
        <v>37</v>
      </c>
      <c r="C37" s="115"/>
      <c r="D37" s="115"/>
      <c r="E37" s="115"/>
      <c r="F37" s="116"/>
      <c r="G37" s="114" t="s">
        <v>20</v>
      </c>
      <c r="H37" s="116"/>
      <c r="I37" s="130">
        <f>I38</f>
        <v>0</v>
      </c>
      <c r="J37" s="131"/>
    </row>
    <row r="38" spans="1:10" ht="15.6">
      <c r="A38" s="189"/>
      <c r="B38" s="166" t="s">
        <v>38</v>
      </c>
      <c r="C38" s="191"/>
      <c r="D38" s="191"/>
      <c r="E38" s="191"/>
      <c r="F38" s="167"/>
      <c r="G38" s="110">
        <f>I19</f>
        <v>0</v>
      </c>
      <c r="H38" s="226"/>
      <c r="I38" s="200">
        <f>I50/30.2*22</f>
        <v>0</v>
      </c>
      <c r="J38" s="201"/>
    </row>
    <row r="39" spans="1:10" ht="16.2" thickBot="1">
      <c r="A39" s="190"/>
      <c r="B39" s="192" t="s">
        <v>39</v>
      </c>
      <c r="C39" s="193"/>
      <c r="D39" s="193"/>
      <c r="E39" s="193"/>
      <c r="F39" s="194"/>
      <c r="G39" s="227"/>
      <c r="H39" s="228"/>
      <c r="I39" s="202"/>
      <c r="J39" s="203"/>
    </row>
    <row r="40" spans="1:10" ht="16.2" thickBot="1">
      <c r="A40" s="20"/>
      <c r="B40" s="114" t="s">
        <v>40</v>
      </c>
      <c r="C40" s="115"/>
      <c r="D40" s="115"/>
      <c r="E40" s="115"/>
      <c r="F40" s="116"/>
      <c r="G40" s="106"/>
      <c r="H40" s="107"/>
      <c r="I40" s="130"/>
      <c r="J40" s="131"/>
    </row>
    <row r="41" spans="1:10" ht="52.5" customHeight="1" thickBot="1">
      <c r="A41" s="20"/>
      <c r="B41" s="114" t="s">
        <v>41</v>
      </c>
      <c r="C41" s="115"/>
      <c r="D41" s="115"/>
      <c r="E41" s="115"/>
      <c r="F41" s="116"/>
      <c r="G41" s="106"/>
      <c r="H41" s="107"/>
      <c r="I41" s="130"/>
      <c r="J41" s="131"/>
    </row>
    <row r="42" spans="1:10" ht="31.5" customHeight="1" thickBot="1">
      <c r="A42" s="17">
        <v>2</v>
      </c>
      <c r="B42" s="114" t="s">
        <v>42</v>
      </c>
      <c r="C42" s="115"/>
      <c r="D42" s="115"/>
      <c r="E42" s="115"/>
      <c r="F42" s="116"/>
      <c r="G42" s="114" t="s">
        <v>20</v>
      </c>
      <c r="H42" s="116"/>
      <c r="I42" s="130">
        <f>I43+I46</f>
        <v>0</v>
      </c>
      <c r="J42" s="131"/>
    </row>
    <row r="43" spans="1:10" ht="15.6">
      <c r="A43" s="189"/>
      <c r="B43" s="166" t="s">
        <v>38</v>
      </c>
      <c r="C43" s="191"/>
      <c r="D43" s="191"/>
      <c r="E43" s="191"/>
      <c r="F43" s="167"/>
      <c r="G43" s="110">
        <f>G38</f>
        <v>0</v>
      </c>
      <c r="H43" s="226"/>
      <c r="I43" s="200">
        <f>I50/30.2*2.9</f>
        <v>0</v>
      </c>
      <c r="J43" s="201"/>
    </row>
    <row r="44" spans="1:10" ht="49.5" customHeight="1" thickBot="1">
      <c r="A44" s="190"/>
      <c r="B44" s="192" t="s">
        <v>43</v>
      </c>
      <c r="C44" s="193"/>
      <c r="D44" s="193"/>
      <c r="E44" s="193"/>
      <c r="F44" s="194"/>
      <c r="G44" s="227"/>
      <c r="H44" s="228"/>
      <c r="I44" s="202"/>
      <c r="J44" s="203"/>
    </row>
    <row r="45" spans="1:10" ht="45.75" customHeight="1" thickBot="1">
      <c r="A45" s="20"/>
      <c r="B45" s="114" t="s">
        <v>44</v>
      </c>
      <c r="C45" s="115"/>
      <c r="D45" s="115"/>
      <c r="E45" s="115"/>
      <c r="F45" s="116"/>
      <c r="G45" s="106"/>
      <c r="H45" s="107"/>
      <c r="I45" s="130"/>
      <c r="J45" s="131"/>
    </row>
    <row r="46" spans="1:10" ht="45" customHeight="1" thickBot="1">
      <c r="A46" s="20"/>
      <c r="B46" s="114" t="s">
        <v>45</v>
      </c>
      <c r="C46" s="115"/>
      <c r="D46" s="115"/>
      <c r="E46" s="115"/>
      <c r="F46" s="116"/>
      <c r="G46" s="108">
        <f>G43</f>
        <v>0</v>
      </c>
      <c r="H46" s="225"/>
      <c r="I46" s="130">
        <f>I50/30.2*0.2</f>
        <v>0</v>
      </c>
      <c r="J46" s="131"/>
    </row>
    <row r="47" spans="1:10" ht="63.75" customHeight="1" thickBot="1">
      <c r="A47" s="20"/>
      <c r="B47" s="114" t="s">
        <v>46</v>
      </c>
      <c r="C47" s="115"/>
      <c r="D47" s="115"/>
      <c r="E47" s="115"/>
      <c r="F47" s="116"/>
      <c r="G47" s="106"/>
      <c r="H47" s="107"/>
      <c r="I47" s="130"/>
      <c r="J47" s="131"/>
    </row>
    <row r="48" spans="1:10" ht="65.25" customHeight="1" thickBot="1">
      <c r="A48" s="20"/>
      <c r="B48" s="114" t="s">
        <v>47</v>
      </c>
      <c r="C48" s="115"/>
      <c r="D48" s="115"/>
      <c r="E48" s="115"/>
      <c r="F48" s="116"/>
      <c r="G48" s="106"/>
      <c r="H48" s="107"/>
      <c r="I48" s="130"/>
      <c r="J48" s="131"/>
    </row>
    <row r="49" spans="1:13" ht="46.5" customHeight="1" thickBot="1">
      <c r="A49" s="17">
        <v>3</v>
      </c>
      <c r="B49" s="114" t="s">
        <v>48</v>
      </c>
      <c r="C49" s="115"/>
      <c r="D49" s="115"/>
      <c r="E49" s="115"/>
      <c r="F49" s="116"/>
      <c r="G49" s="108">
        <f>G46</f>
        <v>0</v>
      </c>
      <c r="H49" s="225"/>
      <c r="I49" s="171">
        <f>I50/30.2*5.1</f>
        <v>0</v>
      </c>
      <c r="J49" s="172"/>
    </row>
    <row r="50" spans="1:13" ht="16.5" customHeight="1" thickBot="1">
      <c r="A50" s="117" t="s">
        <v>49</v>
      </c>
      <c r="B50" s="118"/>
      <c r="C50" s="118"/>
      <c r="D50" s="118"/>
      <c r="E50" s="118"/>
      <c r="F50" s="119"/>
      <c r="G50" s="114" t="s">
        <v>20</v>
      </c>
      <c r="H50" s="116"/>
      <c r="I50" s="171"/>
      <c r="J50" s="172"/>
      <c r="L50" s="54"/>
      <c r="M50" s="55"/>
    </row>
    <row r="52" spans="1:13" ht="18">
      <c r="A52" s="179" t="s">
        <v>50</v>
      </c>
      <c r="B52" s="179"/>
      <c r="C52" s="179"/>
      <c r="D52" s="179"/>
      <c r="E52" s="179"/>
      <c r="F52" s="179"/>
      <c r="G52" s="179"/>
      <c r="H52" s="179"/>
      <c r="I52" s="179"/>
      <c r="J52" s="179"/>
    </row>
    <row r="53" spans="1:13" ht="18">
      <c r="A53" s="3" t="s">
        <v>51</v>
      </c>
    </row>
    <row r="54" spans="1:13" ht="18.600000000000001" thickBot="1">
      <c r="A54" s="3" t="s">
        <v>22</v>
      </c>
    </row>
    <row r="55" spans="1:13" ht="63.75" customHeight="1" thickBot="1">
      <c r="A55" s="8" t="s">
        <v>5</v>
      </c>
      <c r="B55" s="114" t="s">
        <v>52</v>
      </c>
      <c r="C55" s="115"/>
      <c r="D55" s="115"/>
      <c r="E55" s="116"/>
      <c r="F55" s="114" t="s">
        <v>53</v>
      </c>
      <c r="G55" s="116"/>
      <c r="H55" s="114" t="s">
        <v>54</v>
      </c>
      <c r="I55" s="116"/>
      <c r="J55" s="9" t="s">
        <v>55</v>
      </c>
    </row>
    <row r="56" spans="1:13" ht="16.2" thickBot="1">
      <c r="A56" s="10">
        <v>1</v>
      </c>
      <c r="B56" s="114">
        <v>2</v>
      </c>
      <c r="C56" s="115"/>
      <c r="D56" s="115"/>
      <c r="E56" s="116"/>
      <c r="F56" s="114">
        <v>3</v>
      </c>
      <c r="G56" s="116"/>
      <c r="H56" s="114">
        <v>4</v>
      </c>
      <c r="I56" s="116"/>
      <c r="J56" s="11">
        <v>5</v>
      </c>
    </row>
    <row r="57" spans="1:13" ht="16.2" thickBot="1">
      <c r="A57" s="17">
        <v>1</v>
      </c>
      <c r="B57" s="114" t="s">
        <v>56</v>
      </c>
      <c r="C57" s="115"/>
      <c r="D57" s="115"/>
      <c r="E57" s="116"/>
      <c r="F57" s="114">
        <f>J57/H57</f>
        <v>0</v>
      </c>
      <c r="G57" s="116"/>
      <c r="H57" s="114">
        <v>12</v>
      </c>
      <c r="I57" s="116"/>
      <c r="J57" s="12"/>
    </row>
    <row r="58" spans="1:13" ht="16.5" customHeight="1" thickBot="1">
      <c r="A58" s="117" t="s">
        <v>19</v>
      </c>
      <c r="B58" s="118"/>
      <c r="C58" s="118"/>
      <c r="D58" s="118"/>
      <c r="E58" s="119"/>
      <c r="F58" s="114" t="s">
        <v>20</v>
      </c>
      <c r="G58" s="116"/>
      <c r="H58" s="114" t="s">
        <v>20</v>
      </c>
      <c r="I58" s="116"/>
      <c r="J58" s="12">
        <f>J57</f>
        <v>0</v>
      </c>
    </row>
    <row r="60" spans="1:13" ht="18">
      <c r="A60" s="179" t="s">
        <v>57</v>
      </c>
      <c r="B60" s="179"/>
      <c r="C60" s="179"/>
      <c r="D60" s="179"/>
      <c r="E60" s="179"/>
      <c r="F60" s="179"/>
      <c r="G60" s="179"/>
      <c r="H60" s="179"/>
      <c r="I60" s="179"/>
      <c r="J60" s="179"/>
    </row>
    <row r="61" spans="1:13" ht="18">
      <c r="A61" s="3" t="s">
        <v>58</v>
      </c>
    </row>
    <row r="62" spans="1:13" ht="18">
      <c r="A62" s="3" t="s">
        <v>59</v>
      </c>
    </row>
    <row r="63" spans="1:13" ht="18.600000000000001" thickBot="1">
      <c r="A63" s="3"/>
    </row>
    <row r="64" spans="1:13" ht="31.8" thickBot="1">
      <c r="A64" s="8" t="s">
        <v>5</v>
      </c>
      <c r="B64" s="114" t="s">
        <v>24</v>
      </c>
      <c r="C64" s="115"/>
      <c r="D64" s="116"/>
      <c r="E64" s="114" t="s">
        <v>60</v>
      </c>
      <c r="F64" s="116"/>
      <c r="G64" s="114" t="s">
        <v>61</v>
      </c>
      <c r="H64" s="116"/>
      <c r="I64" s="114" t="s">
        <v>62</v>
      </c>
      <c r="J64" s="116"/>
    </row>
    <row r="65" spans="1:10" ht="16.2" thickBot="1">
      <c r="A65" s="10">
        <v>1</v>
      </c>
      <c r="B65" s="114">
        <v>2</v>
      </c>
      <c r="C65" s="115"/>
      <c r="D65" s="116"/>
      <c r="E65" s="114">
        <v>3</v>
      </c>
      <c r="F65" s="116"/>
      <c r="G65" s="114">
        <v>4</v>
      </c>
      <c r="H65" s="116"/>
      <c r="I65" s="114">
        <v>5</v>
      </c>
      <c r="J65" s="116"/>
    </row>
    <row r="66" spans="1:10" ht="16.2" thickBot="1">
      <c r="A66" s="17">
        <v>1</v>
      </c>
      <c r="B66" s="114" t="s">
        <v>63</v>
      </c>
      <c r="C66" s="115"/>
      <c r="D66" s="116"/>
      <c r="E66" s="114">
        <v>999818.18</v>
      </c>
      <c r="F66" s="116"/>
      <c r="G66" s="114">
        <v>2.2000000000000002</v>
      </c>
      <c r="H66" s="116"/>
      <c r="I66" s="114"/>
      <c r="J66" s="116"/>
    </row>
    <row r="67" spans="1:10" ht="16.2" thickBot="1">
      <c r="A67" s="17">
        <v>2</v>
      </c>
      <c r="B67" s="114" t="s">
        <v>64</v>
      </c>
      <c r="C67" s="115"/>
      <c r="D67" s="116"/>
      <c r="E67" s="114">
        <f>I67/G67*100</f>
        <v>0</v>
      </c>
      <c r="F67" s="116"/>
      <c r="G67" s="114">
        <v>0.59</v>
      </c>
      <c r="H67" s="116"/>
      <c r="I67" s="114"/>
      <c r="J67" s="116"/>
    </row>
    <row r="68" spans="1:10" ht="16.2" thickBot="1">
      <c r="A68" s="17">
        <v>3</v>
      </c>
      <c r="B68" s="114" t="s">
        <v>65</v>
      </c>
      <c r="C68" s="115"/>
      <c r="D68" s="116"/>
      <c r="E68" s="106"/>
      <c r="F68" s="107"/>
      <c r="G68" s="106"/>
      <c r="H68" s="107"/>
      <c r="I68" s="114"/>
      <c r="J68" s="116"/>
    </row>
    <row r="69" spans="1:10" ht="16.2" thickBot="1">
      <c r="A69" s="17">
        <v>4</v>
      </c>
      <c r="B69" s="114" t="s">
        <v>66</v>
      </c>
      <c r="C69" s="115"/>
      <c r="D69" s="116"/>
      <c r="E69" s="106"/>
      <c r="F69" s="107"/>
      <c r="G69" s="223"/>
      <c r="H69" s="224"/>
      <c r="I69" s="166"/>
      <c r="J69" s="167"/>
    </row>
    <row r="70" spans="1:10" ht="16.5" customHeight="1" thickBot="1">
      <c r="A70" s="117" t="s">
        <v>49</v>
      </c>
      <c r="B70" s="118"/>
      <c r="C70" s="118"/>
      <c r="D70" s="119"/>
      <c r="E70" s="114"/>
      <c r="F70" s="185"/>
      <c r="G70" s="181"/>
      <c r="H70" s="182"/>
      <c r="I70" s="183">
        <f>SUM(I66:J69)</f>
        <v>0</v>
      </c>
      <c r="J70" s="184"/>
    </row>
    <row r="72" spans="1:10" ht="18">
      <c r="A72" s="179" t="s">
        <v>67</v>
      </c>
      <c r="B72" s="179"/>
      <c r="C72" s="179"/>
      <c r="D72" s="179"/>
      <c r="E72" s="179"/>
      <c r="F72" s="179"/>
      <c r="G72" s="179"/>
      <c r="H72" s="179"/>
      <c r="I72" s="179"/>
      <c r="J72" s="179"/>
    </row>
    <row r="73" spans="1:10" ht="18">
      <c r="A73" s="3" t="s">
        <v>68</v>
      </c>
    </row>
    <row r="74" spans="1:10" ht="18">
      <c r="A74" s="3" t="s">
        <v>69</v>
      </c>
    </row>
    <row r="75" spans="1:10" ht="18.600000000000001" thickBot="1">
      <c r="A75" s="159" t="s">
        <v>70</v>
      </c>
      <c r="B75" s="159"/>
      <c r="C75" s="159"/>
      <c r="D75" s="159"/>
      <c r="E75" s="159"/>
      <c r="F75" s="159"/>
      <c r="G75" s="159"/>
      <c r="H75" s="159"/>
      <c r="I75" s="159"/>
      <c r="J75" s="159"/>
    </row>
    <row r="76" spans="1:10" ht="52.5" customHeight="1" thickBot="1">
      <c r="A76" s="8" t="s">
        <v>5</v>
      </c>
      <c r="B76" s="114" t="s">
        <v>24</v>
      </c>
      <c r="C76" s="115"/>
      <c r="D76" s="116"/>
      <c r="E76" s="9" t="s">
        <v>71</v>
      </c>
      <c r="F76" s="114" t="s">
        <v>72</v>
      </c>
      <c r="G76" s="116"/>
      <c r="H76" s="114" t="s">
        <v>73</v>
      </c>
      <c r="I76" s="116"/>
      <c r="J76" s="9" t="s">
        <v>55</v>
      </c>
    </row>
    <row r="77" spans="1:10" ht="16.2" thickBot="1">
      <c r="A77" s="10">
        <v>1</v>
      </c>
      <c r="B77" s="114">
        <v>2</v>
      </c>
      <c r="C77" s="115"/>
      <c r="D77" s="116"/>
      <c r="E77" s="11">
        <v>3</v>
      </c>
      <c r="F77" s="114">
        <v>4</v>
      </c>
      <c r="G77" s="116"/>
      <c r="H77" s="114">
        <v>5</v>
      </c>
      <c r="I77" s="116"/>
      <c r="J77" s="11">
        <v>6</v>
      </c>
    </row>
    <row r="78" spans="1:10" ht="16.2" thickBot="1">
      <c r="A78" s="17">
        <v>1</v>
      </c>
      <c r="B78" s="114" t="s">
        <v>74</v>
      </c>
      <c r="C78" s="115"/>
      <c r="D78" s="116"/>
      <c r="E78" s="12">
        <v>2</v>
      </c>
      <c r="F78" s="114">
        <v>12</v>
      </c>
      <c r="G78" s="116"/>
      <c r="H78" s="171">
        <f>J78/F78</f>
        <v>0</v>
      </c>
      <c r="I78" s="172"/>
      <c r="J78" s="40"/>
    </row>
    <row r="79" spans="1:10" ht="16.2" thickBot="1">
      <c r="A79" s="17">
        <v>2</v>
      </c>
      <c r="B79" s="114" t="s">
        <v>75</v>
      </c>
      <c r="C79" s="115"/>
      <c r="D79" s="116"/>
      <c r="E79" s="12">
        <v>2</v>
      </c>
      <c r="F79" s="114">
        <v>12</v>
      </c>
      <c r="G79" s="116"/>
      <c r="H79" s="171">
        <f>J79/F79</f>
        <v>0</v>
      </c>
      <c r="I79" s="172"/>
      <c r="J79" s="40"/>
    </row>
    <row r="80" spans="1:10" ht="16.2" thickBot="1">
      <c r="A80" s="17">
        <v>3</v>
      </c>
      <c r="B80" s="114" t="s">
        <v>76</v>
      </c>
      <c r="C80" s="115"/>
      <c r="D80" s="116"/>
      <c r="E80" s="12">
        <v>2</v>
      </c>
      <c r="F80" s="114">
        <v>12</v>
      </c>
      <c r="G80" s="116"/>
      <c r="H80" s="171">
        <f>J80/F80</f>
        <v>0</v>
      </c>
      <c r="I80" s="172"/>
      <c r="J80" s="40"/>
    </row>
    <row r="81" spans="1:13" ht="16.2" thickBot="1">
      <c r="A81" s="30"/>
      <c r="B81" s="118" t="s">
        <v>49</v>
      </c>
      <c r="C81" s="118"/>
      <c r="D81" s="119"/>
      <c r="E81" s="12" t="s">
        <v>20</v>
      </c>
      <c r="F81" s="114" t="s">
        <v>20</v>
      </c>
      <c r="G81" s="116"/>
      <c r="H81" s="114" t="s">
        <v>20</v>
      </c>
      <c r="I81" s="116"/>
      <c r="J81" s="41">
        <f>SUM(J78:J80)</f>
        <v>0</v>
      </c>
    </row>
    <row r="82" spans="1:13" ht="15.6">
      <c r="A82" s="31"/>
      <c r="B82" s="21"/>
      <c r="C82" s="21"/>
      <c r="D82" s="21"/>
      <c r="E82" s="22"/>
      <c r="F82" s="23"/>
      <c r="G82" s="23"/>
      <c r="H82" s="23"/>
      <c r="I82" s="23"/>
      <c r="J82" s="24"/>
    </row>
    <row r="83" spans="1:13" ht="18.600000000000001" thickBot="1">
      <c r="A83" s="179" t="s">
        <v>77</v>
      </c>
      <c r="B83" s="179"/>
      <c r="C83" s="179"/>
      <c r="D83" s="179"/>
      <c r="E83" s="179"/>
      <c r="F83" s="179"/>
      <c r="G83" s="179"/>
      <c r="H83" s="179"/>
      <c r="I83" s="179"/>
      <c r="J83" s="179"/>
    </row>
    <row r="84" spans="1:13" ht="31.8" thickBot="1">
      <c r="A84" s="28" t="s">
        <v>5</v>
      </c>
      <c r="B84" s="128" t="s">
        <v>24</v>
      </c>
      <c r="C84" s="170"/>
      <c r="D84" s="132"/>
      <c r="E84" s="128" t="s">
        <v>78</v>
      </c>
      <c r="F84" s="132"/>
      <c r="G84" s="128" t="s">
        <v>79</v>
      </c>
      <c r="H84" s="132"/>
      <c r="I84" s="128" t="s">
        <v>80</v>
      </c>
      <c r="J84" s="129"/>
    </row>
    <row r="85" spans="1:13" ht="16.2" thickBot="1">
      <c r="A85" s="10">
        <v>1</v>
      </c>
      <c r="B85" s="192">
        <v>2</v>
      </c>
      <c r="C85" s="193"/>
      <c r="D85" s="194"/>
      <c r="E85" s="192">
        <v>3</v>
      </c>
      <c r="F85" s="194"/>
      <c r="G85" s="192">
        <v>4</v>
      </c>
      <c r="H85" s="194"/>
      <c r="I85" s="192">
        <v>5</v>
      </c>
      <c r="J85" s="194"/>
    </row>
    <row r="86" spans="1:13" ht="16.2" thickBot="1">
      <c r="A86" s="17">
        <v>1</v>
      </c>
      <c r="B86" s="117"/>
      <c r="C86" s="118"/>
      <c r="D86" s="119"/>
      <c r="E86" s="106"/>
      <c r="F86" s="107"/>
      <c r="G86" s="106"/>
      <c r="H86" s="107"/>
      <c r="I86" s="130"/>
      <c r="J86" s="131"/>
    </row>
    <row r="87" spans="1:13" ht="16.5" customHeight="1" thickBot="1">
      <c r="A87" s="117" t="s">
        <v>49</v>
      </c>
      <c r="B87" s="118"/>
      <c r="C87" s="118"/>
      <c r="D87" s="119"/>
      <c r="E87" s="106"/>
      <c r="F87" s="107"/>
      <c r="G87" s="106"/>
      <c r="H87" s="107"/>
      <c r="I87" s="130">
        <f>I86</f>
        <v>0</v>
      </c>
      <c r="J87" s="131"/>
    </row>
    <row r="88" spans="1:13" ht="18.600000000000001" thickBot="1">
      <c r="A88" s="2" t="s">
        <v>81</v>
      </c>
    </row>
    <row r="89" spans="1:13" ht="79.5" customHeight="1" thickBot="1">
      <c r="A89" s="8" t="s">
        <v>5</v>
      </c>
      <c r="B89" s="114" t="s">
        <v>52</v>
      </c>
      <c r="C89" s="116"/>
      <c r="D89" s="114" t="s">
        <v>82</v>
      </c>
      <c r="E89" s="116"/>
      <c r="F89" s="114" t="s">
        <v>83</v>
      </c>
      <c r="G89" s="116"/>
      <c r="H89" s="9" t="s">
        <v>84</v>
      </c>
      <c r="I89" s="114" t="s">
        <v>85</v>
      </c>
      <c r="J89" s="116"/>
    </row>
    <row r="90" spans="1:13" ht="16.2" thickBot="1">
      <c r="A90" s="10">
        <v>1</v>
      </c>
      <c r="B90" s="114">
        <v>2</v>
      </c>
      <c r="C90" s="116"/>
      <c r="D90" s="114">
        <v>3</v>
      </c>
      <c r="E90" s="116"/>
      <c r="F90" s="114">
        <v>4</v>
      </c>
      <c r="G90" s="116"/>
      <c r="H90" s="11">
        <v>5</v>
      </c>
      <c r="I90" s="114">
        <v>6</v>
      </c>
      <c r="J90" s="116"/>
    </row>
    <row r="91" spans="1:13" ht="16.2" thickBot="1">
      <c r="A91" s="17">
        <v>1</v>
      </c>
      <c r="B91" s="117" t="s">
        <v>103</v>
      </c>
      <c r="C91" s="119"/>
      <c r="D91" s="130">
        <f>I91/F91</f>
        <v>0</v>
      </c>
      <c r="E91" s="131"/>
      <c r="F91" s="130">
        <v>7</v>
      </c>
      <c r="G91" s="131"/>
      <c r="H91" s="42"/>
      <c r="I91" s="130"/>
      <c r="J91" s="131"/>
    </row>
    <row r="92" spans="1:13" ht="16.2" thickBot="1">
      <c r="A92" s="17">
        <v>2</v>
      </c>
      <c r="B92" s="117" t="s">
        <v>104</v>
      </c>
      <c r="C92" s="119"/>
      <c r="D92" s="130">
        <f>I92/F92</f>
        <v>0</v>
      </c>
      <c r="E92" s="131"/>
      <c r="F92" s="130">
        <v>1969.74</v>
      </c>
      <c r="G92" s="131"/>
      <c r="H92" s="42"/>
      <c r="I92" s="130"/>
      <c r="J92" s="131"/>
    </row>
    <row r="93" spans="1:13" ht="16.2" thickBot="1">
      <c r="A93" s="17">
        <v>3</v>
      </c>
      <c r="B93" s="117" t="s">
        <v>109</v>
      </c>
      <c r="C93" s="119"/>
      <c r="D93" s="150"/>
      <c r="E93" s="151"/>
      <c r="F93" s="150"/>
      <c r="G93" s="151"/>
      <c r="H93" s="42"/>
      <c r="I93" s="150"/>
      <c r="J93" s="151"/>
    </row>
    <row r="94" spans="1:13" ht="16.2" thickBot="1">
      <c r="A94" s="17">
        <v>4</v>
      </c>
      <c r="B94" s="117" t="s">
        <v>105</v>
      </c>
      <c r="C94" s="119"/>
      <c r="D94" s="150"/>
      <c r="E94" s="151"/>
      <c r="F94" s="150"/>
      <c r="G94" s="151"/>
      <c r="H94" s="42"/>
      <c r="I94" s="130"/>
      <c r="J94" s="131"/>
      <c r="L94" s="74"/>
      <c r="M94" s="75"/>
    </row>
    <row r="95" spans="1:13" ht="16.2" thickBot="1">
      <c r="A95" s="117" t="s">
        <v>49</v>
      </c>
      <c r="B95" s="118"/>
      <c r="C95" s="119"/>
      <c r="D95" s="130" t="s">
        <v>20</v>
      </c>
      <c r="E95" s="131"/>
      <c r="F95" s="130" t="s">
        <v>20</v>
      </c>
      <c r="G95" s="131"/>
      <c r="H95" s="43" t="s">
        <v>20</v>
      </c>
      <c r="I95" s="130">
        <f>SUM(I91:J94)</f>
        <v>0</v>
      </c>
      <c r="J95" s="131"/>
    </row>
    <row r="96" spans="1:13" ht="43.5" customHeight="1" thickBot="1">
      <c r="A96" s="158" t="s">
        <v>86</v>
      </c>
      <c r="B96" s="158"/>
      <c r="C96" s="158"/>
      <c r="D96" s="158"/>
      <c r="E96" s="158"/>
      <c r="F96" s="158"/>
      <c r="G96" s="158"/>
      <c r="H96" s="158"/>
      <c r="I96" s="158"/>
      <c r="J96" s="158"/>
    </row>
    <row r="97" spans="1:10" ht="52.5" customHeight="1" thickBot="1">
      <c r="A97" s="8" t="s">
        <v>5</v>
      </c>
      <c r="B97" s="114" t="s">
        <v>52</v>
      </c>
      <c r="C97" s="115"/>
      <c r="D97" s="115"/>
      <c r="E97" s="116"/>
      <c r="F97" s="114" t="s">
        <v>87</v>
      </c>
      <c r="G97" s="116"/>
      <c r="H97" s="15" t="s">
        <v>88</v>
      </c>
      <c r="I97" s="114" t="s">
        <v>89</v>
      </c>
      <c r="J97" s="116"/>
    </row>
    <row r="98" spans="1:10" ht="16.2" thickBot="1">
      <c r="A98" s="10">
        <v>1</v>
      </c>
      <c r="B98" s="114">
        <v>2</v>
      </c>
      <c r="C98" s="115"/>
      <c r="D98" s="115"/>
      <c r="E98" s="116"/>
      <c r="F98" s="114">
        <v>3</v>
      </c>
      <c r="G98" s="116"/>
      <c r="H98" s="11">
        <v>4</v>
      </c>
      <c r="I98" s="114">
        <v>5</v>
      </c>
      <c r="J98" s="116"/>
    </row>
    <row r="99" spans="1:10" ht="16.5" customHeight="1" thickBot="1">
      <c r="A99" s="10">
        <v>1</v>
      </c>
      <c r="B99" s="117" t="s">
        <v>90</v>
      </c>
      <c r="C99" s="219"/>
      <c r="D99" s="219"/>
      <c r="E99" s="220"/>
      <c r="F99" s="114" t="s">
        <v>91</v>
      </c>
      <c r="G99" s="116"/>
      <c r="H99" s="16">
        <v>12</v>
      </c>
      <c r="I99" s="114"/>
      <c r="J99" s="116"/>
    </row>
    <row r="100" spans="1:10" ht="16.5" customHeight="1" thickBot="1">
      <c r="A100" s="10">
        <v>2</v>
      </c>
      <c r="B100" s="117" t="s">
        <v>92</v>
      </c>
      <c r="C100" s="219"/>
      <c r="D100" s="219"/>
      <c r="E100" s="220"/>
      <c r="F100" s="114" t="s">
        <v>91</v>
      </c>
      <c r="G100" s="116"/>
      <c r="H100" s="11">
        <v>12</v>
      </c>
      <c r="I100" s="114"/>
      <c r="J100" s="116"/>
    </row>
    <row r="101" spans="1:10" ht="16.5" customHeight="1" thickBot="1">
      <c r="A101" s="10">
        <v>3</v>
      </c>
      <c r="B101" s="117" t="s">
        <v>93</v>
      </c>
      <c r="C101" s="219"/>
      <c r="D101" s="219"/>
      <c r="E101" s="220"/>
      <c r="F101" s="114" t="s">
        <v>91</v>
      </c>
      <c r="G101" s="116"/>
      <c r="H101" s="11">
        <v>12</v>
      </c>
      <c r="I101" s="114"/>
      <c r="J101" s="116"/>
    </row>
    <row r="102" spans="1:10" ht="16.5" customHeight="1" thickBot="1">
      <c r="A102" s="25">
        <v>4</v>
      </c>
      <c r="B102" s="117" t="s">
        <v>94</v>
      </c>
      <c r="C102" s="219"/>
      <c r="D102" s="219"/>
      <c r="E102" s="220"/>
      <c r="F102" s="166" t="s">
        <v>91</v>
      </c>
      <c r="G102" s="167"/>
      <c r="H102" s="19">
        <v>12</v>
      </c>
      <c r="I102" s="166"/>
      <c r="J102" s="167"/>
    </row>
    <row r="103" spans="1:10" ht="16.5" customHeight="1" thickBot="1">
      <c r="A103" s="28">
        <v>5</v>
      </c>
      <c r="B103" s="120" t="s">
        <v>107</v>
      </c>
      <c r="C103" s="221"/>
      <c r="D103" s="221"/>
      <c r="E103" s="222"/>
      <c r="F103" s="166" t="s">
        <v>91</v>
      </c>
      <c r="G103" s="167"/>
      <c r="H103" s="26">
        <v>12</v>
      </c>
      <c r="I103" s="128"/>
      <c r="J103" s="129"/>
    </row>
    <row r="104" spans="1:10" ht="16.5" customHeight="1" thickBot="1">
      <c r="A104" s="45">
        <v>7</v>
      </c>
      <c r="B104" s="123" t="s">
        <v>114</v>
      </c>
      <c r="C104" s="124"/>
      <c r="D104" s="124"/>
      <c r="E104" s="125"/>
      <c r="F104" s="114" t="s">
        <v>115</v>
      </c>
      <c r="G104" s="116"/>
      <c r="H104" s="26">
        <v>12</v>
      </c>
      <c r="I104" s="128"/>
      <c r="J104" s="129"/>
    </row>
    <row r="105" spans="1:10" ht="16.5" customHeight="1" thickBot="1">
      <c r="A105" s="169" t="s">
        <v>49</v>
      </c>
      <c r="B105" s="170"/>
      <c r="C105" s="170"/>
      <c r="D105" s="170"/>
      <c r="E105" s="132"/>
      <c r="F105" s="128" t="s">
        <v>20</v>
      </c>
      <c r="G105" s="132"/>
      <c r="H105" s="26" t="s">
        <v>20</v>
      </c>
      <c r="I105" s="128">
        <f>SUM(I99:J104)</f>
        <v>0</v>
      </c>
      <c r="J105" s="129"/>
    </row>
    <row r="106" spans="1:10" ht="16.5" customHeight="1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0" ht="18.600000000000001" thickBot="1">
      <c r="A107" s="159" t="s">
        <v>95</v>
      </c>
      <c r="B107" s="159"/>
      <c r="C107" s="159"/>
      <c r="D107" s="159"/>
      <c r="E107" s="159"/>
      <c r="F107" s="159"/>
      <c r="G107" s="159"/>
      <c r="H107" s="159"/>
      <c r="I107" s="159"/>
      <c r="J107" s="159"/>
    </row>
    <row r="108" spans="1:10" ht="31.8" thickBot="1">
      <c r="A108" s="8" t="s">
        <v>5</v>
      </c>
      <c r="B108" s="114" t="s">
        <v>52</v>
      </c>
      <c r="C108" s="115"/>
      <c r="D108" s="115"/>
      <c r="E108" s="116"/>
      <c r="F108" s="114" t="s">
        <v>96</v>
      </c>
      <c r="G108" s="116"/>
      <c r="H108" s="114" t="s">
        <v>97</v>
      </c>
      <c r="I108" s="116"/>
    </row>
    <row r="109" spans="1:10" ht="16.2" thickBot="1">
      <c r="A109" s="10">
        <v>1</v>
      </c>
      <c r="B109" s="114">
        <v>2</v>
      </c>
      <c r="C109" s="115"/>
      <c r="D109" s="115"/>
      <c r="E109" s="116"/>
      <c r="F109" s="114">
        <v>3</v>
      </c>
      <c r="G109" s="116"/>
      <c r="H109" s="114">
        <v>4</v>
      </c>
      <c r="I109" s="116"/>
    </row>
    <row r="110" spans="1:10" ht="16.2" thickBot="1">
      <c r="A110" s="17">
        <v>1</v>
      </c>
      <c r="B110" s="117" t="s">
        <v>123</v>
      </c>
      <c r="C110" s="118"/>
      <c r="D110" s="118"/>
      <c r="E110" s="119"/>
      <c r="F110" s="114" t="s">
        <v>99</v>
      </c>
      <c r="G110" s="116"/>
      <c r="H110" s="114">
        <v>0</v>
      </c>
      <c r="I110" s="116"/>
    </row>
    <row r="111" spans="1:10" ht="16.2" thickBot="1">
      <c r="A111" s="17">
        <v>2</v>
      </c>
      <c r="B111" s="152" t="s">
        <v>108</v>
      </c>
      <c r="C111" s="153"/>
      <c r="D111" s="153"/>
      <c r="E111" s="154"/>
      <c r="F111" s="114" t="s">
        <v>99</v>
      </c>
      <c r="G111" s="116"/>
      <c r="H111" s="114"/>
      <c r="I111" s="116"/>
    </row>
    <row r="112" spans="1:10" ht="16.2" thickBot="1">
      <c r="A112" s="44">
        <v>3</v>
      </c>
      <c r="B112" s="123" t="s">
        <v>132</v>
      </c>
      <c r="C112" s="124"/>
      <c r="D112" s="124"/>
      <c r="E112" s="168"/>
      <c r="F112" s="217" t="s">
        <v>99</v>
      </c>
      <c r="G112" s="116"/>
      <c r="H112" s="114">
        <v>40000</v>
      </c>
      <c r="I112" s="116"/>
    </row>
    <row r="113" spans="1:13" ht="16.5" customHeight="1" thickBot="1">
      <c r="A113" s="117" t="s">
        <v>49</v>
      </c>
      <c r="B113" s="156"/>
      <c r="C113" s="156"/>
      <c r="D113" s="156"/>
      <c r="E113" s="157"/>
      <c r="F113" s="114" t="s">
        <v>99</v>
      </c>
      <c r="G113" s="116"/>
      <c r="H113" s="114">
        <f>SUM(H110:I112)</f>
        <v>40000</v>
      </c>
      <c r="I113" s="116"/>
    </row>
    <row r="114" spans="1:13" ht="16.5" customHeight="1">
      <c r="A114" s="27"/>
      <c r="B114" s="27"/>
      <c r="C114" s="27"/>
      <c r="D114" s="27"/>
      <c r="E114" s="27"/>
      <c r="F114" s="24"/>
      <c r="G114" s="24"/>
      <c r="H114" s="24"/>
      <c r="I114" s="24"/>
    </row>
    <row r="115" spans="1:13" ht="35.25" customHeight="1" thickBot="1">
      <c r="A115" s="160" t="s">
        <v>100</v>
      </c>
      <c r="B115" s="160"/>
      <c r="C115" s="160"/>
      <c r="D115" s="160"/>
      <c r="E115" s="160"/>
      <c r="F115" s="160"/>
      <c r="G115" s="160"/>
      <c r="H115" s="160"/>
      <c r="I115" s="160"/>
      <c r="J115" s="160"/>
    </row>
    <row r="116" spans="1:13" ht="31.8" thickBot="1">
      <c r="A116" s="8" t="s">
        <v>5</v>
      </c>
      <c r="B116" s="114" t="s">
        <v>24</v>
      </c>
      <c r="C116" s="115"/>
      <c r="D116" s="115"/>
      <c r="E116" s="116"/>
      <c r="F116" s="9" t="s">
        <v>101</v>
      </c>
      <c r="G116" s="114" t="s">
        <v>102</v>
      </c>
      <c r="H116" s="116"/>
      <c r="I116" s="114" t="s">
        <v>55</v>
      </c>
      <c r="J116" s="116"/>
    </row>
    <row r="117" spans="1:13" ht="16.2" thickBot="1">
      <c r="A117" s="10"/>
      <c r="B117" s="114">
        <v>1</v>
      </c>
      <c r="C117" s="115"/>
      <c r="D117" s="115"/>
      <c r="E117" s="116"/>
      <c r="F117" s="11">
        <v>2</v>
      </c>
      <c r="G117" s="114">
        <v>3</v>
      </c>
      <c r="H117" s="116"/>
      <c r="I117" s="114">
        <v>4</v>
      </c>
      <c r="J117" s="116"/>
    </row>
    <row r="118" spans="1:13" ht="16.2" thickBot="1">
      <c r="A118" s="17">
        <v>1</v>
      </c>
      <c r="B118" s="152" t="s">
        <v>137</v>
      </c>
      <c r="C118" s="153"/>
      <c r="D118" s="153"/>
      <c r="E118" s="154"/>
      <c r="F118" s="18"/>
      <c r="G118" s="106"/>
      <c r="H118" s="107"/>
      <c r="I118" s="114"/>
      <c r="J118" s="116"/>
      <c r="L118" s="71"/>
      <c r="M118" s="72"/>
    </row>
    <row r="119" spans="1:13" ht="16.5" customHeight="1" thickBot="1">
      <c r="A119" s="17">
        <v>2</v>
      </c>
      <c r="B119" s="117" t="s">
        <v>124</v>
      </c>
      <c r="C119" s="118"/>
      <c r="D119" s="118"/>
      <c r="E119" s="119"/>
      <c r="F119" s="18"/>
      <c r="G119" s="106"/>
      <c r="H119" s="107"/>
      <c r="I119" s="114"/>
      <c r="J119" s="116"/>
    </row>
    <row r="120" spans="1:13" ht="16.2" thickBot="1">
      <c r="A120" s="44"/>
      <c r="B120" s="123"/>
      <c r="C120" s="124"/>
      <c r="D120" s="124"/>
      <c r="E120" s="168"/>
      <c r="F120" s="18"/>
      <c r="G120" s="106"/>
      <c r="H120" s="107"/>
      <c r="I120" s="114"/>
      <c r="J120" s="116"/>
    </row>
    <row r="121" spans="1:13" ht="16.5" customHeight="1" thickBot="1">
      <c r="A121" s="117" t="s">
        <v>49</v>
      </c>
      <c r="B121" s="156"/>
      <c r="C121" s="156"/>
      <c r="D121" s="156"/>
      <c r="E121" s="157"/>
      <c r="F121" s="18"/>
      <c r="G121" s="114" t="s">
        <v>20</v>
      </c>
      <c r="H121" s="116"/>
      <c r="I121" s="114">
        <f>SUM(I118:J120)</f>
        <v>0</v>
      </c>
      <c r="J121" s="116"/>
    </row>
    <row r="123" spans="1:13">
      <c r="B123" s="29" t="s">
        <v>117</v>
      </c>
    </row>
    <row r="125" spans="1:13">
      <c r="J125" s="46">
        <f>J123+I121+H113+I105+I95+I87+J81+I70+J58+I50+I29+I19</f>
        <v>40000</v>
      </c>
    </row>
    <row r="126" spans="1:13">
      <c r="J126" s="56">
        <v>40000</v>
      </c>
      <c r="K126" s="57"/>
    </row>
    <row r="127" spans="1:13">
      <c r="J127" s="47">
        <f>J126-J125</f>
        <v>0</v>
      </c>
    </row>
  </sheetData>
  <mergeCells count="266">
    <mergeCell ref="B120:E120"/>
    <mergeCell ref="G120:H120"/>
    <mergeCell ref="I120:J120"/>
    <mergeCell ref="A121:E121"/>
    <mergeCell ref="G121:H121"/>
    <mergeCell ref="I121:J121"/>
    <mergeCell ref="B118:E118"/>
    <mergeCell ref="G118:H118"/>
    <mergeCell ref="I118:J118"/>
    <mergeCell ref="B119:E119"/>
    <mergeCell ref="G119:H119"/>
    <mergeCell ref="I119:J119"/>
    <mergeCell ref="A115:J115"/>
    <mergeCell ref="B116:E116"/>
    <mergeCell ref="G116:H116"/>
    <mergeCell ref="I116:J116"/>
    <mergeCell ref="B117:E117"/>
    <mergeCell ref="G117:H117"/>
    <mergeCell ref="I117:J117"/>
    <mergeCell ref="B112:E112"/>
    <mergeCell ref="F112:G112"/>
    <mergeCell ref="H112:I112"/>
    <mergeCell ref="A113:E113"/>
    <mergeCell ref="F113:G113"/>
    <mergeCell ref="H113:I113"/>
    <mergeCell ref="B110:E110"/>
    <mergeCell ref="F110:G110"/>
    <mergeCell ref="H110:I110"/>
    <mergeCell ref="B111:E111"/>
    <mergeCell ref="F111:G111"/>
    <mergeCell ref="H111:I111"/>
    <mergeCell ref="A107:J107"/>
    <mergeCell ref="B108:E108"/>
    <mergeCell ref="F108:G108"/>
    <mergeCell ref="H108:I108"/>
    <mergeCell ref="B109:E109"/>
    <mergeCell ref="F109:G109"/>
    <mergeCell ref="H109:I109"/>
    <mergeCell ref="B104:E104"/>
    <mergeCell ref="F104:G104"/>
    <mergeCell ref="I104:J104"/>
    <mergeCell ref="A105:E105"/>
    <mergeCell ref="F105:G105"/>
    <mergeCell ref="I105:J105"/>
    <mergeCell ref="B102:E102"/>
    <mergeCell ref="F102:G102"/>
    <mergeCell ref="I102:J102"/>
    <mergeCell ref="B103:E103"/>
    <mergeCell ref="F103:G103"/>
    <mergeCell ref="I103:J103"/>
    <mergeCell ref="B100:E100"/>
    <mergeCell ref="F100:G100"/>
    <mergeCell ref="I100:J100"/>
    <mergeCell ref="B101:E101"/>
    <mergeCell ref="F101:G101"/>
    <mergeCell ref="I101:J101"/>
    <mergeCell ref="B98:E98"/>
    <mergeCell ref="F98:G98"/>
    <mergeCell ref="I98:J98"/>
    <mergeCell ref="B99:E99"/>
    <mergeCell ref="F99:G99"/>
    <mergeCell ref="I99:J99"/>
    <mergeCell ref="A95:C95"/>
    <mergeCell ref="D95:E95"/>
    <mergeCell ref="F95:G95"/>
    <mergeCell ref="I95:J95"/>
    <mergeCell ref="A96:J96"/>
    <mergeCell ref="B97:E97"/>
    <mergeCell ref="F97:G97"/>
    <mergeCell ref="I97:J97"/>
    <mergeCell ref="B93:C93"/>
    <mergeCell ref="D93:E93"/>
    <mergeCell ref="F93:G93"/>
    <mergeCell ref="I93:J93"/>
    <mergeCell ref="B94:C94"/>
    <mergeCell ref="D94:E94"/>
    <mergeCell ref="F94:G94"/>
    <mergeCell ref="I94:J94"/>
    <mergeCell ref="B91:C91"/>
    <mergeCell ref="D91:E91"/>
    <mergeCell ref="F91:G91"/>
    <mergeCell ref="I91:J91"/>
    <mergeCell ref="B92:C92"/>
    <mergeCell ref="D92:E92"/>
    <mergeCell ref="F92:G92"/>
    <mergeCell ref="I92:J92"/>
    <mergeCell ref="B89:C89"/>
    <mergeCell ref="D89:E89"/>
    <mergeCell ref="F89:G89"/>
    <mergeCell ref="I89:J89"/>
    <mergeCell ref="B90:C90"/>
    <mergeCell ref="D90:E90"/>
    <mergeCell ref="F90:G90"/>
    <mergeCell ref="I90:J90"/>
    <mergeCell ref="B86:D86"/>
    <mergeCell ref="E86:F86"/>
    <mergeCell ref="G86:H86"/>
    <mergeCell ref="I86:J86"/>
    <mergeCell ref="A87:D87"/>
    <mergeCell ref="E87:F87"/>
    <mergeCell ref="G87:H87"/>
    <mergeCell ref="I87:J87"/>
    <mergeCell ref="A83:J83"/>
    <mergeCell ref="B84:D84"/>
    <mergeCell ref="E84:F84"/>
    <mergeCell ref="G84:H84"/>
    <mergeCell ref="I84:J84"/>
    <mergeCell ref="B85:D85"/>
    <mergeCell ref="E85:F85"/>
    <mergeCell ref="G85:H85"/>
    <mergeCell ref="I85:J85"/>
    <mergeCell ref="B80:D80"/>
    <mergeCell ref="F80:G80"/>
    <mergeCell ref="H80:I80"/>
    <mergeCell ref="B81:D81"/>
    <mergeCell ref="F81:G81"/>
    <mergeCell ref="H81:I81"/>
    <mergeCell ref="B78:D78"/>
    <mergeCell ref="F78:G78"/>
    <mergeCell ref="H78:I78"/>
    <mergeCell ref="B79:D79"/>
    <mergeCell ref="F79:G79"/>
    <mergeCell ref="H79:I79"/>
    <mergeCell ref="B76:D76"/>
    <mergeCell ref="F76:G76"/>
    <mergeCell ref="H76:I76"/>
    <mergeCell ref="B77:D77"/>
    <mergeCell ref="F77:G77"/>
    <mergeCell ref="H77:I77"/>
    <mergeCell ref="A70:D70"/>
    <mergeCell ref="E70:F70"/>
    <mergeCell ref="G70:H70"/>
    <mergeCell ref="I70:J70"/>
    <mergeCell ref="A72:J72"/>
    <mergeCell ref="A75:J75"/>
    <mergeCell ref="B68:D68"/>
    <mergeCell ref="E68:F68"/>
    <mergeCell ref="G68:H68"/>
    <mergeCell ref="I68:J68"/>
    <mergeCell ref="B69:D69"/>
    <mergeCell ref="E69:F69"/>
    <mergeCell ref="G69:H69"/>
    <mergeCell ref="I69:J69"/>
    <mergeCell ref="B66:D66"/>
    <mergeCell ref="E66:F66"/>
    <mergeCell ref="G66:H66"/>
    <mergeCell ref="I66:J66"/>
    <mergeCell ref="B67:D67"/>
    <mergeCell ref="E67:F67"/>
    <mergeCell ref="G67:H67"/>
    <mergeCell ref="I67:J67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B49:F49"/>
    <mergeCell ref="G49:H49"/>
    <mergeCell ref="I49:J49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A43:A44"/>
    <mergeCell ref="B43:F43"/>
    <mergeCell ref="G43:H44"/>
    <mergeCell ref="I43:J44"/>
    <mergeCell ref="B44:F44"/>
    <mergeCell ref="B40:F40"/>
    <mergeCell ref="G40:H40"/>
    <mergeCell ref="I40:J40"/>
    <mergeCell ref="B41:F41"/>
    <mergeCell ref="G41:H41"/>
    <mergeCell ref="I41:J41"/>
    <mergeCell ref="B37:F37"/>
    <mergeCell ref="G37:H37"/>
    <mergeCell ref="I37:J37"/>
    <mergeCell ref="A38:A39"/>
    <mergeCell ref="B38:F38"/>
    <mergeCell ref="G38:H39"/>
    <mergeCell ref="I38:J39"/>
    <mergeCell ref="B39:F39"/>
    <mergeCell ref="A31:J31"/>
    <mergeCell ref="A34:J34"/>
    <mergeCell ref="B35:F35"/>
    <mergeCell ref="G35:H35"/>
    <mergeCell ref="I35:J35"/>
    <mergeCell ref="B36:F36"/>
    <mergeCell ref="G36:H36"/>
    <mergeCell ref="I36:J36"/>
    <mergeCell ref="B28:D28"/>
    <mergeCell ref="E28:F28"/>
    <mergeCell ref="I28:J28"/>
    <mergeCell ref="A29:D29"/>
    <mergeCell ref="E29:F29"/>
    <mergeCell ref="I29:J29"/>
    <mergeCell ref="B26:D26"/>
    <mergeCell ref="E26:F26"/>
    <mergeCell ref="I26:J26"/>
    <mergeCell ref="B27:D27"/>
    <mergeCell ref="E27:F27"/>
    <mergeCell ref="I27:J27"/>
    <mergeCell ref="A19:C19"/>
    <mergeCell ref="I19:J19"/>
    <mergeCell ref="A21:J21"/>
    <mergeCell ref="A24:J24"/>
    <mergeCell ref="B25:D25"/>
    <mergeCell ref="E25:F25"/>
    <mergeCell ref="I25:J25"/>
    <mergeCell ref="B16:C16"/>
    <mergeCell ref="I16:J16"/>
    <mergeCell ref="B17:C17"/>
    <mergeCell ref="I17:J17"/>
    <mergeCell ref="B18:C18"/>
    <mergeCell ref="I18:J18"/>
    <mergeCell ref="B15:C15"/>
    <mergeCell ref="I15:J15"/>
    <mergeCell ref="A10:A12"/>
    <mergeCell ref="B10:C12"/>
    <mergeCell ref="D10:D12"/>
    <mergeCell ref="E10:H10"/>
    <mergeCell ref="I10:J12"/>
    <mergeCell ref="E11:E12"/>
    <mergeCell ref="F11:H11"/>
    <mergeCell ref="A1:J1"/>
    <mergeCell ref="A2:J2"/>
    <mergeCell ref="A3:J3"/>
    <mergeCell ref="A5:J5"/>
    <mergeCell ref="A6:J6"/>
    <mergeCell ref="A9:J9"/>
    <mergeCell ref="B13:C13"/>
    <mergeCell ref="I13:J13"/>
    <mergeCell ref="B14:C14"/>
    <mergeCell ref="I14:J14"/>
    <mergeCell ref="I4:J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M127"/>
  <sheetViews>
    <sheetView tabSelected="1" workbookViewId="0">
      <selection activeCell="N113" sqref="N113"/>
    </sheetView>
  </sheetViews>
  <sheetFormatPr defaultColWidth="9.109375" defaultRowHeight="13.8"/>
  <cols>
    <col min="1" max="1" width="4.5546875" style="29" customWidth="1"/>
    <col min="2" max="2" width="12.44140625" style="29" customWidth="1"/>
    <col min="3" max="7" width="9.109375" style="29"/>
    <col min="8" max="8" width="10.88671875" style="29" customWidth="1"/>
    <col min="9" max="9" width="8.109375" style="29" customWidth="1"/>
    <col min="10" max="10" width="11.88671875" style="29" customWidth="1"/>
    <col min="11" max="16384" width="9.109375" style="29"/>
  </cols>
  <sheetData>
    <row r="1" spans="1:12" ht="17.25" customHeight="1">
      <c r="A1" s="204" t="s">
        <v>0</v>
      </c>
      <c r="B1" s="204"/>
      <c r="C1" s="204"/>
      <c r="D1" s="204"/>
      <c r="E1" s="204"/>
      <c r="F1" s="204"/>
      <c r="G1" s="204"/>
      <c r="H1" s="204"/>
      <c r="I1" s="204"/>
      <c r="J1" s="204"/>
    </row>
    <row r="2" spans="1:12" ht="17.25" customHeight="1">
      <c r="A2" s="204" t="s">
        <v>112</v>
      </c>
      <c r="B2" s="204"/>
      <c r="C2" s="204"/>
      <c r="D2" s="204"/>
      <c r="E2" s="204"/>
      <c r="F2" s="204"/>
      <c r="G2" s="204"/>
      <c r="H2" s="204"/>
      <c r="I2" s="204"/>
      <c r="J2" s="204"/>
    </row>
    <row r="3" spans="1:12" ht="17.25" customHeight="1">
      <c r="A3" s="204" t="s">
        <v>118</v>
      </c>
      <c r="B3" s="204"/>
      <c r="C3" s="204"/>
      <c r="D3" s="204"/>
      <c r="E3" s="204"/>
      <c r="F3" s="204"/>
      <c r="G3" s="204"/>
      <c r="H3" s="204"/>
      <c r="I3" s="204"/>
      <c r="J3" s="204"/>
    </row>
    <row r="4" spans="1:12" ht="18">
      <c r="A4" s="1"/>
      <c r="I4" s="216" t="s">
        <v>144</v>
      </c>
      <c r="J4" s="216"/>
    </row>
    <row r="5" spans="1:12" ht="66" customHeight="1">
      <c r="A5" s="205" t="s">
        <v>126</v>
      </c>
      <c r="B5" s="205"/>
      <c r="C5" s="205"/>
      <c r="D5" s="205"/>
      <c r="E5" s="205"/>
      <c r="F5" s="205"/>
      <c r="G5" s="205"/>
      <c r="H5" s="205"/>
      <c r="I5" s="205"/>
      <c r="J5" s="205"/>
    </row>
    <row r="6" spans="1:12" ht="18">
      <c r="A6" s="179" t="s">
        <v>1</v>
      </c>
      <c r="B6" s="179"/>
      <c r="C6" s="179"/>
      <c r="D6" s="179"/>
      <c r="E6" s="179"/>
      <c r="F6" s="179"/>
      <c r="G6" s="179"/>
      <c r="H6" s="179"/>
      <c r="I6" s="179"/>
      <c r="J6" s="179"/>
    </row>
    <row r="7" spans="1:12" ht="18">
      <c r="A7" s="3" t="s">
        <v>2</v>
      </c>
    </row>
    <row r="8" spans="1:12" ht="18">
      <c r="A8" s="3" t="s">
        <v>119</v>
      </c>
    </row>
    <row r="9" spans="1:12" ht="18.600000000000001" thickBot="1">
      <c r="A9" s="180" t="s">
        <v>4</v>
      </c>
      <c r="B9" s="180"/>
      <c r="C9" s="180"/>
      <c r="D9" s="180"/>
      <c r="E9" s="180"/>
      <c r="F9" s="180"/>
      <c r="G9" s="180"/>
      <c r="H9" s="180"/>
      <c r="I9" s="180"/>
      <c r="J9" s="180"/>
    </row>
    <row r="10" spans="1:12" ht="30" customHeight="1" thickBot="1">
      <c r="A10" s="212" t="s">
        <v>5</v>
      </c>
      <c r="B10" s="206" t="s">
        <v>6</v>
      </c>
      <c r="C10" s="207"/>
      <c r="D10" s="212" t="s">
        <v>7</v>
      </c>
      <c r="E10" s="144" t="s">
        <v>8</v>
      </c>
      <c r="F10" s="215"/>
      <c r="G10" s="215"/>
      <c r="H10" s="145"/>
      <c r="I10" s="206" t="s">
        <v>9</v>
      </c>
      <c r="J10" s="207"/>
    </row>
    <row r="11" spans="1:12" ht="14.4" thickBot="1">
      <c r="A11" s="213"/>
      <c r="B11" s="208"/>
      <c r="C11" s="209"/>
      <c r="D11" s="213"/>
      <c r="E11" s="212" t="s">
        <v>10</v>
      </c>
      <c r="F11" s="144" t="s">
        <v>106</v>
      </c>
      <c r="G11" s="215"/>
      <c r="H11" s="145"/>
      <c r="I11" s="208"/>
      <c r="J11" s="209"/>
    </row>
    <row r="12" spans="1:12" ht="62.25" customHeight="1" thickBot="1">
      <c r="A12" s="214"/>
      <c r="B12" s="210"/>
      <c r="C12" s="211"/>
      <c r="D12" s="214"/>
      <c r="E12" s="214"/>
      <c r="F12" s="67" t="s">
        <v>11</v>
      </c>
      <c r="G12" s="67" t="s">
        <v>12</v>
      </c>
      <c r="H12" s="67" t="s">
        <v>13</v>
      </c>
      <c r="I12" s="210"/>
      <c r="J12" s="211"/>
    </row>
    <row r="13" spans="1:12" ht="14.4" thickBot="1">
      <c r="A13" s="68">
        <v>1</v>
      </c>
      <c r="B13" s="144">
        <v>2</v>
      </c>
      <c r="C13" s="145"/>
      <c r="D13" s="67">
        <v>3</v>
      </c>
      <c r="E13" s="67">
        <v>4</v>
      </c>
      <c r="F13" s="67">
        <v>5</v>
      </c>
      <c r="G13" s="67">
        <v>6</v>
      </c>
      <c r="H13" s="67">
        <v>7</v>
      </c>
      <c r="I13" s="144">
        <v>8</v>
      </c>
      <c r="J13" s="145"/>
    </row>
    <row r="14" spans="1:12" ht="45" customHeight="1" thickBot="1">
      <c r="A14" s="6">
        <v>1</v>
      </c>
      <c r="B14" s="146" t="s">
        <v>127</v>
      </c>
      <c r="C14" s="147"/>
      <c r="D14" s="64"/>
      <c r="E14" s="33"/>
      <c r="F14" s="33"/>
      <c r="G14" s="34"/>
      <c r="H14" s="33"/>
      <c r="I14" s="108">
        <v>476.96</v>
      </c>
      <c r="J14" s="109"/>
      <c r="L14" s="50"/>
    </row>
    <row r="15" spans="1:12" ht="14.4" thickBot="1">
      <c r="A15" s="6">
        <v>2</v>
      </c>
      <c r="B15" s="146" t="s">
        <v>15</v>
      </c>
      <c r="C15" s="147"/>
      <c r="D15" s="64"/>
      <c r="E15" s="33"/>
      <c r="F15" s="33"/>
      <c r="G15" s="34"/>
      <c r="H15" s="33"/>
      <c r="I15" s="108"/>
      <c r="J15" s="109"/>
    </row>
    <row r="16" spans="1:12" ht="26.25" customHeight="1" thickBot="1">
      <c r="A16" s="6">
        <v>3</v>
      </c>
      <c r="B16" s="146" t="s">
        <v>16</v>
      </c>
      <c r="C16" s="147"/>
      <c r="D16" s="64"/>
      <c r="E16" s="33"/>
      <c r="F16" s="33"/>
      <c r="G16" s="33"/>
      <c r="H16" s="33"/>
      <c r="I16" s="108"/>
      <c r="J16" s="109"/>
      <c r="L16" s="231"/>
    </row>
    <row r="17" spans="1:10" ht="25.5" customHeight="1" thickBot="1">
      <c r="A17" s="6">
        <v>4</v>
      </c>
      <c r="B17" s="146" t="s">
        <v>17</v>
      </c>
      <c r="C17" s="147"/>
      <c r="D17" s="64"/>
      <c r="E17" s="33"/>
      <c r="F17" s="33"/>
      <c r="G17" s="33"/>
      <c r="H17" s="33"/>
      <c r="I17" s="108"/>
      <c r="J17" s="109"/>
    </row>
    <row r="18" spans="1:10" ht="27" customHeight="1" thickBot="1">
      <c r="A18" s="32">
        <v>5</v>
      </c>
      <c r="B18" s="148" t="s">
        <v>18</v>
      </c>
      <c r="C18" s="149"/>
      <c r="D18" s="36"/>
      <c r="E18" s="37"/>
      <c r="F18" s="37"/>
      <c r="G18" s="37"/>
      <c r="H18" s="33"/>
      <c r="I18" s="110"/>
      <c r="J18" s="111"/>
    </row>
    <row r="19" spans="1:10" ht="15.75" customHeight="1" thickBot="1">
      <c r="A19" s="186" t="s">
        <v>19</v>
      </c>
      <c r="B19" s="187"/>
      <c r="C19" s="188"/>
      <c r="D19" s="38" t="s">
        <v>20</v>
      </c>
      <c r="E19" s="39" t="s">
        <v>99</v>
      </c>
      <c r="F19" s="39" t="s">
        <v>20</v>
      </c>
      <c r="G19" s="39" t="s">
        <v>20</v>
      </c>
      <c r="H19" s="39" t="s">
        <v>20</v>
      </c>
      <c r="I19" s="112">
        <f>I14</f>
        <v>476.96</v>
      </c>
      <c r="J19" s="113"/>
    </row>
    <row r="20" spans="1:10">
      <c r="A20" s="35"/>
      <c r="B20" s="35"/>
      <c r="C20" s="13"/>
      <c r="D20" s="13"/>
      <c r="E20" s="13"/>
      <c r="F20" s="13"/>
      <c r="G20" s="13"/>
      <c r="H20" s="13"/>
      <c r="I20" s="13"/>
      <c r="J20" s="14"/>
    </row>
    <row r="21" spans="1:10" ht="18">
      <c r="A21" s="179" t="s">
        <v>1</v>
      </c>
      <c r="B21" s="179"/>
      <c r="C21" s="179"/>
      <c r="D21" s="179"/>
      <c r="E21" s="179"/>
      <c r="F21" s="179"/>
      <c r="G21" s="179"/>
      <c r="H21" s="179"/>
      <c r="I21" s="179"/>
      <c r="J21" s="179"/>
    </row>
    <row r="22" spans="1:10" ht="18">
      <c r="A22" s="3" t="s">
        <v>21</v>
      </c>
      <c r="F22" s="29">
        <v>112</v>
      </c>
    </row>
    <row r="23" spans="1:10" ht="18">
      <c r="A23" s="3" t="s">
        <v>22</v>
      </c>
      <c r="F23" s="29" t="s">
        <v>110</v>
      </c>
    </row>
    <row r="24" spans="1:10" ht="32.25" customHeight="1" thickBot="1">
      <c r="A24" s="218" t="s">
        <v>23</v>
      </c>
      <c r="B24" s="218"/>
      <c r="C24" s="218"/>
      <c r="D24" s="218"/>
      <c r="E24" s="218"/>
      <c r="F24" s="218"/>
      <c r="G24" s="218"/>
      <c r="H24" s="218"/>
      <c r="I24" s="218"/>
      <c r="J24" s="218"/>
    </row>
    <row r="25" spans="1:10" ht="67.5" customHeight="1" thickBot="1">
      <c r="A25" s="8" t="s">
        <v>5</v>
      </c>
      <c r="B25" s="114" t="s">
        <v>24</v>
      </c>
      <c r="C25" s="115"/>
      <c r="D25" s="116"/>
      <c r="E25" s="114" t="s">
        <v>25</v>
      </c>
      <c r="F25" s="116"/>
      <c r="G25" s="60" t="s">
        <v>26</v>
      </c>
      <c r="H25" s="60" t="s">
        <v>27</v>
      </c>
      <c r="I25" s="114" t="s">
        <v>28</v>
      </c>
      <c r="J25" s="116"/>
    </row>
    <row r="26" spans="1:10" ht="16.2" thickBot="1">
      <c r="A26" s="10">
        <v>1</v>
      </c>
      <c r="B26" s="114">
        <v>2</v>
      </c>
      <c r="C26" s="115"/>
      <c r="D26" s="116"/>
      <c r="E26" s="114">
        <v>3</v>
      </c>
      <c r="F26" s="116"/>
      <c r="G26" s="63">
        <v>4</v>
      </c>
      <c r="H26" s="63">
        <v>5</v>
      </c>
      <c r="I26" s="114">
        <v>6</v>
      </c>
      <c r="J26" s="116"/>
    </row>
    <row r="27" spans="1:10" ht="14.4" thickBot="1">
      <c r="A27" s="61">
        <v>1</v>
      </c>
      <c r="B27" s="195" t="s">
        <v>111</v>
      </c>
      <c r="C27" s="196"/>
      <c r="D27" s="197"/>
      <c r="E27" s="106"/>
      <c r="F27" s="107"/>
      <c r="G27" s="18"/>
      <c r="H27" s="18"/>
      <c r="I27" s="106"/>
      <c r="J27" s="107"/>
    </row>
    <row r="28" spans="1:10" ht="14.4" thickBot="1">
      <c r="A28" s="61"/>
      <c r="B28" s="195" t="s">
        <v>116</v>
      </c>
      <c r="C28" s="196"/>
      <c r="D28" s="197"/>
      <c r="E28" s="106"/>
      <c r="F28" s="107"/>
      <c r="G28" s="18"/>
      <c r="H28" s="18"/>
      <c r="I28" s="106"/>
      <c r="J28" s="107"/>
    </row>
    <row r="29" spans="1:10" ht="16.5" customHeight="1" thickBot="1">
      <c r="A29" s="117" t="s">
        <v>19</v>
      </c>
      <c r="B29" s="118"/>
      <c r="C29" s="118"/>
      <c r="D29" s="119"/>
      <c r="E29" s="114" t="s">
        <v>29</v>
      </c>
      <c r="F29" s="116"/>
      <c r="G29" s="12" t="s">
        <v>29</v>
      </c>
      <c r="H29" s="12" t="s">
        <v>29</v>
      </c>
      <c r="I29" s="114">
        <f>SUM(I27:J28)</f>
        <v>0</v>
      </c>
      <c r="J29" s="116"/>
    </row>
    <row r="31" spans="1:10" ht="18">
      <c r="A31" s="179" t="s">
        <v>30</v>
      </c>
      <c r="B31" s="179"/>
      <c r="C31" s="179"/>
      <c r="D31" s="179"/>
      <c r="E31" s="179"/>
      <c r="F31" s="179"/>
      <c r="G31" s="179"/>
      <c r="H31" s="179"/>
      <c r="I31" s="179"/>
      <c r="J31" s="179"/>
    </row>
    <row r="32" spans="1:10" ht="18">
      <c r="A32" s="3" t="s">
        <v>31</v>
      </c>
    </row>
    <row r="33" spans="1:10" ht="18">
      <c r="A33" s="3" t="s">
        <v>32</v>
      </c>
    </row>
    <row r="34" spans="1:10" ht="71.25" customHeight="1" thickBot="1">
      <c r="A34" s="218" t="s">
        <v>33</v>
      </c>
      <c r="B34" s="218"/>
      <c r="C34" s="218"/>
      <c r="D34" s="218"/>
      <c r="E34" s="218"/>
      <c r="F34" s="218"/>
      <c r="G34" s="218"/>
      <c r="H34" s="218"/>
      <c r="I34" s="218"/>
      <c r="J34" s="218"/>
    </row>
    <row r="35" spans="1:10" ht="31.8" thickBot="1">
      <c r="A35" s="8" t="s">
        <v>5</v>
      </c>
      <c r="B35" s="114" t="s">
        <v>34</v>
      </c>
      <c r="C35" s="115"/>
      <c r="D35" s="115"/>
      <c r="E35" s="115"/>
      <c r="F35" s="116"/>
      <c r="G35" s="114" t="s">
        <v>35</v>
      </c>
      <c r="H35" s="116"/>
      <c r="I35" s="114" t="s">
        <v>36</v>
      </c>
      <c r="J35" s="116"/>
    </row>
    <row r="36" spans="1:10" ht="16.2" thickBot="1">
      <c r="A36" s="10">
        <v>1</v>
      </c>
      <c r="B36" s="114">
        <v>2</v>
      </c>
      <c r="C36" s="115"/>
      <c r="D36" s="115"/>
      <c r="E36" s="115"/>
      <c r="F36" s="116"/>
      <c r="G36" s="114">
        <v>3</v>
      </c>
      <c r="H36" s="116"/>
      <c r="I36" s="114">
        <v>4</v>
      </c>
      <c r="J36" s="116"/>
    </row>
    <row r="37" spans="1:10" ht="16.2" thickBot="1">
      <c r="A37" s="17">
        <v>1</v>
      </c>
      <c r="B37" s="114" t="s">
        <v>37</v>
      </c>
      <c r="C37" s="115"/>
      <c r="D37" s="115"/>
      <c r="E37" s="115"/>
      <c r="F37" s="116"/>
      <c r="G37" s="114" t="s">
        <v>20</v>
      </c>
      <c r="H37" s="116"/>
      <c r="I37" s="130">
        <f>I38</f>
        <v>104.92980132450332</v>
      </c>
      <c r="J37" s="131"/>
    </row>
    <row r="38" spans="1:10" ht="15.6">
      <c r="A38" s="189"/>
      <c r="B38" s="166" t="s">
        <v>38</v>
      </c>
      <c r="C38" s="191"/>
      <c r="D38" s="191"/>
      <c r="E38" s="191"/>
      <c r="F38" s="167"/>
      <c r="G38" s="110">
        <f>I19</f>
        <v>476.96</v>
      </c>
      <c r="H38" s="226"/>
      <c r="I38" s="200">
        <f>I50/30.2*22</f>
        <v>104.92980132450332</v>
      </c>
      <c r="J38" s="201"/>
    </row>
    <row r="39" spans="1:10" ht="16.2" thickBot="1">
      <c r="A39" s="190"/>
      <c r="B39" s="192" t="s">
        <v>39</v>
      </c>
      <c r="C39" s="193"/>
      <c r="D39" s="193"/>
      <c r="E39" s="193"/>
      <c r="F39" s="194"/>
      <c r="G39" s="227"/>
      <c r="H39" s="228"/>
      <c r="I39" s="202"/>
      <c r="J39" s="203"/>
    </row>
    <row r="40" spans="1:10" ht="16.2" thickBot="1">
      <c r="A40" s="61"/>
      <c r="B40" s="114" t="s">
        <v>40</v>
      </c>
      <c r="C40" s="115"/>
      <c r="D40" s="115"/>
      <c r="E40" s="115"/>
      <c r="F40" s="116"/>
      <c r="G40" s="106"/>
      <c r="H40" s="107"/>
      <c r="I40" s="130"/>
      <c r="J40" s="131"/>
    </row>
    <row r="41" spans="1:10" ht="52.5" customHeight="1" thickBot="1">
      <c r="A41" s="61"/>
      <c r="B41" s="114" t="s">
        <v>41</v>
      </c>
      <c r="C41" s="115"/>
      <c r="D41" s="115"/>
      <c r="E41" s="115"/>
      <c r="F41" s="116"/>
      <c r="G41" s="106"/>
      <c r="H41" s="107"/>
      <c r="I41" s="130"/>
      <c r="J41" s="131"/>
    </row>
    <row r="42" spans="1:10" ht="31.5" customHeight="1" thickBot="1">
      <c r="A42" s="17">
        <v>2</v>
      </c>
      <c r="B42" s="114" t="s">
        <v>42</v>
      </c>
      <c r="C42" s="115"/>
      <c r="D42" s="115"/>
      <c r="E42" s="115"/>
      <c r="F42" s="116"/>
      <c r="G42" s="114" t="s">
        <v>20</v>
      </c>
      <c r="H42" s="116"/>
      <c r="I42" s="130">
        <f>I43+I46</f>
        <v>14.785562913907285</v>
      </c>
      <c r="J42" s="131"/>
    </row>
    <row r="43" spans="1:10" ht="15.6">
      <c r="A43" s="189"/>
      <c r="B43" s="166" t="s">
        <v>38</v>
      </c>
      <c r="C43" s="191"/>
      <c r="D43" s="191"/>
      <c r="E43" s="191"/>
      <c r="F43" s="167"/>
      <c r="G43" s="110">
        <f>G38</f>
        <v>476.96</v>
      </c>
      <c r="H43" s="226"/>
      <c r="I43" s="200">
        <f>I50/30.2*2.9</f>
        <v>13.831655629139073</v>
      </c>
      <c r="J43" s="201"/>
    </row>
    <row r="44" spans="1:10" ht="49.5" customHeight="1" thickBot="1">
      <c r="A44" s="190"/>
      <c r="B44" s="192" t="s">
        <v>43</v>
      </c>
      <c r="C44" s="193"/>
      <c r="D44" s="193"/>
      <c r="E44" s="193"/>
      <c r="F44" s="194"/>
      <c r="G44" s="227"/>
      <c r="H44" s="228"/>
      <c r="I44" s="202"/>
      <c r="J44" s="203"/>
    </row>
    <row r="45" spans="1:10" ht="45.75" customHeight="1" thickBot="1">
      <c r="A45" s="61"/>
      <c r="B45" s="114" t="s">
        <v>44</v>
      </c>
      <c r="C45" s="115"/>
      <c r="D45" s="115"/>
      <c r="E45" s="115"/>
      <c r="F45" s="116"/>
      <c r="G45" s="106"/>
      <c r="H45" s="107"/>
      <c r="I45" s="130"/>
      <c r="J45" s="131"/>
    </row>
    <row r="46" spans="1:10" ht="45" customHeight="1" thickBot="1">
      <c r="A46" s="61"/>
      <c r="B46" s="114" t="s">
        <v>45</v>
      </c>
      <c r="C46" s="115"/>
      <c r="D46" s="115"/>
      <c r="E46" s="115"/>
      <c r="F46" s="116"/>
      <c r="G46" s="108">
        <f>G43</f>
        <v>476.96</v>
      </c>
      <c r="H46" s="225"/>
      <c r="I46" s="130">
        <f>I50/30.2*0.2</f>
        <v>0.95390728476821196</v>
      </c>
      <c r="J46" s="131"/>
    </row>
    <row r="47" spans="1:10" ht="63.75" customHeight="1" thickBot="1">
      <c r="A47" s="61"/>
      <c r="B47" s="114" t="s">
        <v>46</v>
      </c>
      <c r="C47" s="115"/>
      <c r="D47" s="115"/>
      <c r="E47" s="115"/>
      <c r="F47" s="116"/>
      <c r="G47" s="106"/>
      <c r="H47" s="107"/>
      <c r="I47" s="130"/>
      <c r="J47" s="131"/>
    </row>
    <row r="48" spans="1:10" ht="65.25" customHeight="1" thickBot="1">
      <c r="A48" s="61"/>
      <c r="B48" s="114" t="s">
        <v>47</v>
      </c>
      <c r="C48" s="115"/>
      <c r="D48" s="115"/>
      <c r="E48" s="115"/>
      <c r="F48" s="116"/>
      <c r="G48" s="106"/>
      <c r="H48" s="107"/>
      <c r="I48" s="130"/>
      <c r="J48" s="131"/>
    </row>
    <row r="49" spans="1:13" ht="46.5" customHeight="1" thickBot="1">
      <c r="A49" s="17">
        <v>3</v>
      </c>
      <c r="B49" s="114" t="s">
        <v>48</v>
      </c>
      <c r="C49" s="115"/>
      <c r="D49" s="115"/>
      <c r="E49" s="115"/>
      <c r="F49" s="116"/>
      <c r="G49" s="108">
        <f>G46</f>
        <v>476.96</v>
      </c>
      <c r="H49" s="225"/>
      <c r="I49" s="171">
        <f>I50/30.2*5.1</f>
        <v>24.324635761589402</v>
      </c>
      <c r="J49" s="172"/>
    </row>
    <row r="50" spans="1:13" ht="16.5" customHeight="1" thickBot="1">
      <c r="A50" s="117" t="s">
        <v>49</v>
      </c>
      <c r="B50" s="118"/>
      <c r="C50" s="118"/>
      <c r="D50" s="118"/>
      <c r="E50" s="118"/>
      <c r="F50" s="119"/>
      <c r="G50" s="114" t="s">
        <v>20</v>
      </c>
      <c r="H50" s="116"/>
      <c r="I50" s="171">
        <v>144.04</v>
      </c>
      <c r="J50" s="172"/>
      <c r="L50" s="231"/>
      <c r="M50" s="55"/>
    </row>
    <row r="52" spans="1:13" ht="18">
      <c r="A52" s="179" t="s">
        <v>50</v>
      </c>
      <c r="B52" s="179"/>
      <c r="C52" s="179"/>
      <c r="D52" s="179"/>
      <c r="E52" s="179"/>
      <c r="F52" s="179"/>
      <c r="G52" s="179"/>
      <c r="H52" s="179"/>
      <c r="I52" s="179"/>
      <c r="J52" s="179"/>
    </row>
    <row r="53" spans="1:13" ht="18">
      <c r="A53" s="3" t="s">
        <v>51</v>
      </c>
    </row>
    <row r="54" spans="1:13" ht="18.600000000000001" thickBot="1">
      <c r="A54" s="3" t="s">
        <v>22</v>
      </c>
    </row>
    <row r="55" spans="1:13" ht="63.75" customHeight="1" thickBot="1">
      <c r="A55" s="8" t="s">
        <v>5</v>
      </c>
      <c r="B55" s="114" t="s">
        <v>52</v>
      </c>
      <c r="C55" s="115"/>
      <c r="D55" s="115"/>
      <c r="E55" s="116"/>
      <c r="F55" s="114" t="s">
        <v>53</v>
      </c>
      <c r="G55" s="116"/>
      <c r="H55" s="114" t="s">
        <v>54</v>
      </c>
      <c r="I55" s="116"/>
      <c r="J55" s="60" t="s">
        <v>55</v>
      </c>
    </row>
    <row r="56" spans="1:13" ht="16.2" thickBot="1">
      <c r="A56" s="10">
        <v>1</v>
      </c>
      <c r="B56" s="114">
        <v>2</v>
      </c>
      <c r="C56" s="115"/>
      <c r="D56" s="115"/>
      <c r="E56" s="116"/>
      <c r="F56" s="114">
        <v>3</v>
      </c>
      <c r="G56" s="116"/>
      <c r="H56" s="114">
        <v>4</v>
      </c>
      <c r="I56" s="116"/>
      <c r="J56" s="63">
        <v>5</v>
      </c>
    </row>
    <row r="57" spans="1:13" ht="16.2" thickBot="1">
      <c r="A57" s="17">
        <v>1</v>
      </c>
      <c r="B57" s="114" t="s">
        <v>56</v>
      </c>
      <c r="C57" s="115"/>
      <c r="D57" s="115"/>
      <c r="E57" s="116"/>
      <c r="F57" s="114">
        <f>J57/H57</f>
        <v>0</v>
      </c>
      <c r="G57" s="116"/>
      <c r="H57" s="114">
        <v>12</v>
      </c>
      <c r="I57" s="116"/>
      <c r="J57" s="12"/>
    </row>
    <row r="58" spans="1:13" ht="16.5" customHeight="1" thickBot="1">
      <c r="A58" s="117" t="s">
        <v>19</v>
      </c>
      <c r="B58" s="118"/>
      <c r="C58" s="118"/>
      <c r="D58" s="118"/>
      <c r="E58" s="119"/>
      <c r="F58" s="114" t="s">
        <v>20</v>
      </c>
      <c r="G58" s="116"/>
      <c r="H58" s="114" t="s">
        <v>20</v>
      </c>
      <c r="I58" s="116"/>
      <c r="J58" s="12">
        <f>J57</f>
        <v>0</v>
      </c>
    </row>
    <row r="60" spans="1:13" ht="18">
      <c r="A60" s="179" t="s">
        <v>57</v>
      </c>
      <c r="B60" s="179"/>
      <c r="C60" s="179"/>
      <c r="D60" s="179"/>
      <c r="E60" s="179"/>
      <c r="F60" s="179"/>
      <c r="G60" s="179"/>
      <c r="H60" s="179"/>
      <c r="I60" s="179"/>
      <c r="J60" s="179"/>
    </row>
    <row r="61" spans="1:13" ht="18">
      <c r="A61" s="3" t="s">
        <v>58</v>
      </c>
    </row>
    <row r="62" spans="1:13" ht="18">
      <c r="A62" s="3" t="s">
        <v>59</v>
      </c>
    </row>
    <row r="63" spans="1:13" ht="18.600000000000001" thickBot="1">
      <c r="A63" s="3"/>
    </row>
    <row r="64" spans="1:13" ht="31.8" thickBot="1">
      <c r="A64" s="8" t="s">
        <v>5</v>
      </c>
      <c r="B64" s="114" t="s">
        <v>24</v>
      </c>
      <c r="C64" s="115"/>
      <c r="D64" s="116"/>
      <c r="E64" s="114" t="s">
        <v>60</v>
      </c>
      <c r="F64" s="116"/>
      <c r="G64" s="114" t="s">
        <v>61</v>
      </c>
      <c r="H64" s="116"/>
      <c r="I64" s="114" t="s">
        <v>62</v>
      </c>
      <c r="J64" s="116"/>
    </row>
    <row r="65" spans="1:10" ht="16.2" thickBot="1">
      <c r="A65" s="10">
        <v>1</v>
      </c>
      <c r="B65" s="114">
        <v>2</v>
      </c>
      <c r="C65" s="115"/>
      <c r="D65" s="116"/>
      <c r="E65" s="114">
        <v>3</v>
      </c>
      <c r="F65" s="116"/>
      <c r="G65" s="114">
        <v>4</v>
      </c>
      <c r="H65" s="116"/>
      <c r="I65" s="114">
        <v>5</v>
      </c>
      <c r="J65" s="116"/>
    </row>
    <row r="66" spans="1:10" ht="16.2" thickBot="1">
      <c r="A66" s="17">
        <v>1</v>
      </c>
      <c r="B66" s="114" t="s">
        <v>63</v>
      </c>
      <c r="C66" s="115"/>
      <c r="D66" s="116"/>
      <c r="E66" s="114">
        <v>999818.18</v>
      </c>
      <c r="F66" s="116"/>
      <c r="G66" s="114">
        <v>2.2000000000000002</v>
      </c>
      <c r="H66" s="116"/>
      <c r="I66" s="114"/>
      <c r="J66" s="116"/>
    </row>
    <row r="67" spans="1:10" ht="16.2" thickBot="1">
      <c r="A67" s="17">
        <v>2</v>
      </c>
      <c r="B67" s="114" t="s">
        <v>64</v>
      </c>
      <c r="C67" s="115"/>
      <c r="D67" s="116"/>
      <c r="E67" s="114">
        <f>I67/G67*100</f>
        <v>0</v>
      </c>
      <c r="F67" s="116"/>
      <c r="G67" s="114">
        <v>0.59</v>
      </c>
      <c r="H67" s="116"/>
      <c r="I67" s="114"/>
      <c r="J67" s="116"/>
    </row>
    <row r="68" spans="1:10" ht="16.2" thickBot="1">
      <c r="A68" s="17">
        <v>3</v>
      </c>
      <c r="B68" s="114" t="s">
        <v>65</v>
      </c>
      <c r="C68" s="115"/>
      <c r="D68" s="116"/>
      <c r="E68" s="106"/>
      <c r="F68" s="107"/>
      <c r="G68" s="106"/>
      <c r="H68" s="107"/>
      <c r="I68" s="114"/>
      <c r="J68" s="116"/>
    </row>
    <row r="69" spans="1:10" ht="16.2" thickBot="1">
      <c r="A69" s="17">
        <v>4</v>
      </c>
      <c r="B69" s="114" t="s">
        <v>66</v>
      </c>
      <c r="C69" s="115"/>
      <c r="D69" s="116"/>
      <c r="E69" s="106"/>
      <c r="F69" s="107"/>
      <c r="G69" s="223"/>
      <c r="H69" s="224"/>
      <c r="I69" s="166"/>
      <c r="J69" s="167"/>
    </row>
    <row r="70" spans="1:10" ht="16.5" customHeight="1" thickBot="1">
      <c r="A70" s="117" t="s">
        <v>49</v>
      </c>
      <c r="B70" s="118"/>
      <c r="C70" s="118"/>
      <c r="D70" s="119"/>
      <c r="E70" s="114"/>
      <c r="F70" s="185"/>
      <c r="G70" s="181"/>
      <c r="H70" s="182"/>
      <c r="I70" s="183">
        <f>SUM(I66:J69)</f>
        <v>0</v>
      </c>
      <c r="J70" s="184"/>
    </row>
    <row r="72" spans="1:10" ht="18">
      <c r="A72" s="179" t="s">
        <v>67</v>
      </c>
      <c r="B72" s="179"/>
      <c r="C72" s="179"/>
      <c r="D72" s="179"/>
      <c r="E72" s="179"/>
      <c r="F72" s="179"/>
      <c r="G72" s="179"/>
      <c r="H72" s="179"/>
      <c r="I72" s="179"/>
      <c r="J72" s="179"/>
    </row>
    <row r="73" spans="1:10" ht="18">
      <c r="A73" s="3" t="s">
        <v>68</v>
      </c>
    </row>
    <row r="74" spans="1:10" ht="18">
      <c r="A74" s="3" t="s">
        <v>69</v>
      </c>
    </row>
    <row r="75" spans="1:10" ht="18.600000000000001" thickBot="1">
      <c r="A75" s="159" t="s">
        <v>70</v>
      </c>
      <c r="B75" s="159"/>
      <c r="C75" s="159"/>
      <c r="D75" s="159"/>
      <c r="E75" s="159"/>
      <c r="F75" s="159"/>
      <c r="G75" s="159"/>
      <c r="H75" s="159"/>
      <c r="I75" s="159"/>
      <c r="J75" s="159"/>
    </row>
    <row r="76" spans="1:10" ht="52.5" customHeight="1" thickBot="1">
      <c r="A76" s="8" t="s">
        <v>5</v>
      </c>
      <c r="B76" s="114" t="s">
        <v>24</v>
      </c>
      <c r="C76" s="115"/>
      <c r="D76" s="116"/>
      <c r="E76" s="60" t="s">
        <v>71</v>
      </c>
      <c r="F76" s="114" t="s">
        <v>72</v>
      </c>
      <c r="G76" s="116"/>
      <c r="H76" s="114" t="s">
        <v>73</v>
      </c>
      <c r="I76" s="116"/>
      <c r="J76" s="60" t="s">
        <v>55</v>
      </c>
    </row>
    <row r="77" spans="1:10" ht="16.2" thickBot="1">
      <c r="A77" s="10">
        <v>1</v>
      </c>
      <c r="B77" s="114">
        <v>2</v>
      </c>
      <c r="C77" s="115"/>
      <c r="D77" s="116"/>
      <c r="E77" s="63">
        <v>3</v>
      </c>
      <c r="F77" s="114">
        <v>4</v>
      </c>
      <c r="G77" s="116"/>
      <c r="H77" s="114">
        <v>5</v>
      </c>
      <c r="I77" s="116"/>
      <c r="J77" s="63">
        <v>6</v>
      </c>
    </row>
    <row r="78" spans="1:10" ht="16.2" thickBot="1">
      <c r="A78" s="17">
        <v>1</v>
      </c>
      <c r="B78" s="114" t="s">
        <v>74</v>
      </c>
      <c r="C78" s="115"/>
      <c r="D78" s="116"/>
      <c r="E78" s="12">
        <v>2</v>
      </c>
      <c r="F78" s="114">
        <v>12</v>
      </c>
      <c r="G78" s="116"/>
      <c r="H78" s="171">
        <f>J78/F78</f>
        <v>0</v>
      </c>
      <c r="I78" s="172"/>
      <c r="J78" s="40"/>
    </row>
    <row r="79" spans="1:10" ht="16.2" thickBot="1">
      <c r="A79" s="17">
        <v>2</v>
      </c>
      <c r="B79" s="114" t="s">
        <v>75</v>
      </c>
      <c r="C79" s="115"/>
      <c r="D79" s="116"/>
      <c r="E79" s="12">
        <v>2</v>
      </c>
      <c r="F79" s="114">
        <v>12</v>
      </c>
      <c r="G79" s="116"/>
      <c r="H79" s="171">
        <f>J79/F79</f>
        <v>0</v>
      </c>
      <c r="I79" s="172"/>
      <c r="J79" s="40"/>
    </row>
    <row r="80" spans="1:10" ht="16.2" thickBot="1">
      <c r="A80" s="17">
        <v>3</v>
      </c>
      <c r="B80" s="114" t="s">
        <v>76</v>
      </c>
      <c r="C80" s="115"/>
      <c r="D80" s="116"/>
      <c r="E80" s="12">
        <v>2</v>
      </c>
      <c r="F80" s="114">
        <v>12</v>
      </c>
      <c r="G80" s="116"/>
      <c r="H80" s="171">
        <f>J80/F80</f>
        <v>0</v>
      </c>
      <c r="I80" s="172"/>
      <c r="J80" s="40"/>
    </row>
    <row r="81" spans="1:13" ht="16.2" thickBot="1">
      <c r="A81" s="30"/>
      <c r="B81" s="118" t="s">
        <v>49</v>
      </c>
      <c r="C81" s="118"/>
      <c r="D81" s="119"/>
      <c r="E81" s="12" t="s">
        <v>20</v>
      </c>
      <c r="F81" s="114" t="s">
        <v>20</v>
      </c>
      <c r="G81" s="116"/>
      <c r="H81" s="114" t="s">
        <v>20</v>
      </c>
      <c r="I81" s="116"/>
      <c r="J81" s="65">
        <f>SUM(J78:J80)</f>
        <v>0</v>
      </c>
    </row>
    <row r="82" spans="1:13" ht="15.6">
      <c r="A82" s="31"/>
      <c r="B82" s="70"/>
      <c r="C82" s="70"/>
      <c r="D82" s="70"/>
      <c r="E82" s="22"/>
      <c r="F82" s="62"/>
      <c r="G82" s="62"/>
      <c r="H82" s="62"/>
      <c r="I82" s="62"/>
      <c r="J82" s="24"/>
    </row>
    <row r="83" spans="1:13" ht="18.600000000000001" thickBot="1">
      <c r="A83" s="179" t="s">
        <v>77</v>
      </c>
      <c r="B83" s="179"/>
      <c r="C83" s="179"/>
      <c r="D83" s="179"/>
      <c r="E83" s="179"/>
      <c r="F83" s="179"/>
      <c r="G83" s="179"/>
      <c r="H83" s="179"/>
      <c r="I83" s="179"/>
      <c r="J83" s="179"/>
    </row>
    <row r="84" spans="1:13" ht="31.8" thickBot="1">
      <c r="A84" s="28" t="s">
        <v>5</v>
      </c>
      <c r="B84" s="128" t="s">
        <v>24</v>
      </c>
      <c r="C84" s="170"/>
      <c r="D84" s="132"/>
      <c r="E84" s="128" t="s">
        <v>78</v>
      </c>
      <c r="F84" s="132"/>
      <c r="G84" s="128" t="s">
        <v>79</v>
      </c>
      <c r="H84" s="132"/>
      <c r="I84" s="128" t="s">
        <v>80</v>
      </c>
      <c r="J84" s="129"/>
    </row>
    <row r="85" spans="1:13" ht="16.2" thickBot="1">
      <c r="A85" s="10">
        <v>1</v>
      </c>
      <c r="B85" s="192">
        <v>2</v>
      </c>
      <c r="C85" s="193"/>
      <c r="D85" s="194"/>
      <c r="E85" s="192">
        <v>3</v>
      </c>
      <c r="F85" s="194"/>
      <c r="G85" s="192">
        <v>4</v>
      </c>
      <c r="H85" s="194"/>
      <c r="I85" s="192">
        <v>5</v>
      </c>
      <c r="J85" s="194"/>
    </row>
    <row r="86" spans="1:13" ht="16.2" thickBot="1">
      <c r="A86" s="17">
        <v>1</v>
      </c>
      <c r="B86" s="117"/>
      <c r="C86" s="118"/>
      <c r="D86" s="119"/>
      <c r="E86" s="106"/>
      <c r="F86" s="107"/>
      <c r="G86" s="106"/>
      <c r="H86" s="107"/>
      <c r="I86" s="130"/>
      <c r="J86" s="131"/>
    </row>
    <row r="87" spans="1:13" ht="16.5" customHeight="1" thickBot="1">
      <c r="A87" s="117" t="s">
        <v>49</v>
      </c>
      <c r="B87" s="118"/>
      <c r="C87" s="118"/>
      <c r="D87" s="119"/>
      <c r="E87" s="106"/>
      <c r="F87" s="107"/>
      <c r="G87" s="106"/>
      <c r="H87" s="107"/>
      <c r="I87" s="130">
        <f>I86</f>
        <v>0</v>
      </c>
      <c r="J87" s="131"/>
    </row>
    <row r="88" spans="1:13" ht="18.600000000000001" thickBot="1">
      <c r="A88" s="66" t="s">
        <v>81</v>
      </c>
    </row>
    <row r="89" spans="1:13" ht="79.5" customHeight="1" thickBot="1">
      <c r="A89" s="8" t="s">
        <v>5</v>
      </c>
      <c r="B89" s="114" t="s">
        <v>52</v>
      </c>
      <c r="C89" s="116"/>
      <c r="D89" s="114" t="s">
        <v>82</v>
      </c>
      <c r="E89" s="116"/>
      <c r="F89" s="114" t="s">
        <v>83</v>
      </c>
      <c r="G89" s="116"/>
      <c r="H89" s="60" t="s">
        <v>84</v>
      </c>
      <c r="I89" s="114" t="s">
        <v>85</v>
      </c>
      <c r="J89" s="116"/>
    </row>
    <row r="90" spans="1:13" ht="16.2" thickBot="1">
      <c r="A90" s="10">
        <v>1</v>
      </c>
      <c r="B90" s="114">
        <v>2</v>
      </c>
      <c r="C90" s="116"/>
      <c r="D90" s="114">
        <v>3</v>
      </c>
      <c r="E90" s="116"/>
      <c r="F90" s="114">
        <v>4</v>
      </c>
      <c r="G90" s="116"/>
      <c r="H90" s="63">
        <v>5</v>
      </c>
      <c r="I90" s="114">
        <v>6</v>
      </c>
      <c r="J90" s="116"/>
    </row>
    <row r="91" spans="1:13" ht="16.2" thickBot="1">
      <c r="A91" s="17">
        <v>1</v>
      </c>
      <c r="B91" s="117" t="s">
        <v>103</v>
      </c>
      <c r="C91" s="119"/>
      <c r="D91" s="130">
        <f>I91/F91</f>
        <v>0</v>
      </c>
      <c r="E91" s="131"/>
      <c r="F91" s="130">
        <v>7</v>
      </c>
      <c r="G91" s="131"/>
      <c r="H91" s="42"/>
      <c r="I91" s="130"/>
      <c r="J91" s="131"/>
    </row>
    <row r="92" spans="1:13" ht="16.2" thickBot="1">
      <c r="A92" s="17">
        <v>2</v>
      </c>
      <c r="B92" s="117" t="s">
        <v>104</v>
      </c>
      <c r="C92" s="119"/>
      <c r="D92" s="130">
        <f>I92/F92</f>
        <v>36.033765877730055</v>
      </c>
      <c r="E92" s="131"/>
      <c r="F92" s="130">
        <v>1969.74</v>
      </c>
      <c r="G92" s="131"/>
      <c r="H92" s="42"/>
      <c r="I92" s="130">
        <v>70977.149999999994</v>
      </c>
      <c r="J92" s="131"/>
      <c r="L92" s="56"/>
      <c r="M92" s="57"/>
    </row>
    <row r="93" spans="1:13" ht="16.2" thickBot="1">
      <c r="A93" s="17">
        <v>3</v>
      </c>
      <c r="B93" s="117" t="s">
        <v>109</v>
      </c>
      <c r="C93" s="119"/>
      <c r="D93" s="150"/>
      <c r="E93" s="151"/>
      <c r="F93" s="150"/>
      <c r="G93" s="151"/>
      <c r="H93" s="42"/>
      <c r="I93" s="150"/>
      <c r="J93" s="151"/>
      <c r="L93" s="50"/>
    </row>
    <row r="94" spans="1:13" ht="16.2" thickBot="1">
      <c r="A94" s="17">
        <v>4</v>
      </c>
      <c r="B94" s="117" t="s">
        <v>105</v>
      </c>
      <c r="C94" s="119"/>
      <c r="D94" s="150"/>
      <c r="E94" s="151"/>
      <c r="F94" s="150"/>
      <c r="G94" s="151"/>
      <c r="H94" s="42"/>
      <c r="I94" s="130"/>
      <c r="J94" s="131"/>
      <c r="L94" s="74"/>
      <c r="M94" s="75"/>
    </row>
    <row r="95" spans="1:13" ht="16.2" thickBot="1">
      <c r="A95" s="117" t="s">
        <v>49</v>
      </c>
      <c r="B95" s="118"/>
      <c r="C95" s="119"/>
      <c r="D95" s="130" t="s">
        <v>20</v>
      </c>
      <c r="E95" s="131"/>
      <c r="F95" s="130" t="s">
        <v>20</v>
      </c>
      <c r="G95" s="131"/>
      <c r="H95" s="43" t="s">
        <v>20</v>
      </c>
      <c r="I95" s="130">
        <f>SUM(I91:J94)</f>
        <v>70977.149999999994</v>
      </c>
      <c r="J95" s="131"/>
    </row>
    <row r="96" spans="1:13" ht="43.5" customHeight="1" thickBot="1">
      <c r="A96" s="158" t="s">
        <v>86</v>
      </c>
      <c r="B96" s="158"/>
      <c r="C96" s="158"/>
      <c r="D96" s="158"/>
      <c r="E96" s="158"/>
      <c r="F96" s="158"/>
      <c r="G96" s="158"/>
      <c r="H96" s="158"/>
      <c r="I96" s="158"/>
      <c r="J96" s="158"/>
    </row>
    <row r="97" spans="1:11" ht="52.5" customHeight="1" thickBot="1">
      <c r="A97" s="8" t="s">
        <v>5</v>
      </c>
      <c r="B97" s="114" t="s">
        <v>52</v>
      </c>
      <c r="C97" s="115"/>
      <c r="D97" s="115"/>
      <c r="E97" s="116"/>
      <c r="F97" s="114" t="s">
        <v>87</v>
      </c>
      <c r="G97" s="116"/>
      <c r="H97" s="15" t="s">
        <v>88</v>
      </c>
      <c r="I97" s="114" t="s">
        <v>89</v>
      </c>
      <c r="J97" s="116"/>
    </row>
    <row r="98" spans="1:11" ht="16.2" thickBot="1">
      <c r="A98" s="10">
        <v>1</v>
      </c>
      <c r="B98" s="114">
        <v>2</v>
      </c>
      <c r="C98" s="115"/>
      <c r="D98" s="115"/>
      <c r="E98" s="116"/>
      <c r="F98" s="114">
        <v>3</v>
      </c>
      <c r="G98" s="116"/>
      <c r="H98" s="63">
        <v>4</v>
      </c>
      <c r="I98" s="114">
        <v>5</v>
      </c>
      <c r="J98" s="116"/>
    </row>
    <row r="99" spans="1:11" ht="16.5" customHeight="1" thickBot="1">
      <c r="A99" s="10">
        <v>1</v>
      </c>
      <c r="B99" s="117" t="s">
        <v>90</v>
      </c>
      <c r="C99" s="219"/>
      <c r="D99" s="219"/>
      <c r="E99" s="220"/>
      <c r="F99" s="114" t="s">
        <v>91</v>
      </c>
      <c r="G99" s="116"/>
      <c r="H99" s="59">
        <v>12</v>
      </c>
      <c r="I99" s="114"/>
      <c r="J99" s="116"/>
    </row>
    <row r="100" spans="1:11" ht="16.5" customHeight="1" thickBot="1">
      <c r="A100" s="10">
        <v>2</v>
      </c>
      <c r="B100" s="117" t="s">
        <v>92</v>
      </c>
      <c r="C100" s="219"/>
      <c r="D100" s="219"/>
      <c r="E100" s="220"/>
      <c r="F100" s="114" t="s">
        <v>91</v>
      </c>
      <c r="G100" s="116"/>
      <c r="H100" s="63">
        <v>12</v>
      </c>
      <c r="I100" s="114"/>
      <c r="J100" s="116"/>
    </row>
    <row r="101" spans="1:11" ht="16.5" customHeight="1" thickBot="1">
      <c r="A101" s="10">
        <v>3</v>
      </c>
      <c r="B101" s="117" t="s">
        <v>93</v>
      </c>
      <c r="C101" s="219"/>
      <c r="D101" s="219"/>
      <c r="E101" s="220"/>
      <c r="F101" s="114" t="s">
        <v>91</v>
      </c>
      <c r="G101" s="116"/>
      <c r="H101" s="63">
        <v>12</v>
      </c>
      <c r="I101" s="114"/>
      <c r="J101" s="116"/>
    </row>
    <row r="102" spans="1:11" ht="16.5" customHeight="1" thickBot="1">
      <c r="A102" s="25">
        <v>4</v>
      </c>
      <c r="B102" s="117" t="s">
        <v>94</v>
      </c>
      <c r="C102" s="219"/>
      <c r="D102" s="219"/>
      <c r="E102" s="220"/>
      <c r="F102" s="166" t="s">
        <v>91</v>
      </c>
      <c r="G102" s="167"/>
      <c r="H102" s="19">
        <v>12</v>
      </c>
      <c r="I102" s="166"/>
      <c r="J102" s="167"/>
    </row>
    <row r="103" spans="1:11" ht="16.5" customHeight="1" thickBot="1">
      <c r="A103" s="28">
        <v>5</v>
      </c>
      <c r="B103" s="120" t="s">
        <v>107</v>
      </c>
      <c r="C103" s="221"/>
      <c r="D103" s="221"/>
      <c r="E103" s="222"/>
      <c r="F103" s="166" t="s">
        <v>91</v>
      </c>
      <c r="G103" s="167"/>
      <c r="H103" s="69">
        <v>12</v>
      </c>
      <c r="I103" s="128"/>
      <c r="J103" s="129"/>
    </row>
    <row r="104" spans="1:11" ht="16.5" customHeight="1" thickBot="1">
      <c r="A104" s="45">
        <v>7</v>
      </c>
      <c r="B104" s="123" t="s">
        <v>114</v>
      </c>
      <c r="C104" s="124"/>
      <c r="D104" s="124"/>
      <c r="E104" s="125"/>
      <c r="F104" s="114" t="s">
        <v>115</v>
      </c>
      <c r="G104" s="116"/>
      <c r="H104" s="69">
        <v>12</v>
      </c>
      <c r="I104" s="128"/>
      <c r="J104" s="129"/>
    </row>
    <row r="105" spans="1:11" ht="16.5" customHeight="1" thickBot="1">
      <c r="A105" s="169" t="s">
        <v>49</v>
      </c>
      <c r="B105" s="170"/>
      <c r="C105" s="170"/>
      <c r="D105" s="170"/>
      <c r="E105" s="132"/>
      <c r="F105" s="128" t="s">
        <v>20</v>
      </c>
      <c r="G105" s="132"/>
      <c r="H105" s="69" t="s">
        <v>20</v>
      </c>
      <c r="I105" s="128">
        <f>SUM(I99:J104)</f>
        <v>0</v>
      </c>
      <c r="J105" s="129"/>
    </row>
    <row r="106" spans="1:11" ht="16.5" customHeight="1">
      <c r="A106" s="24"/>
      <c r="B106" s="24"/>
      <c r="C106" s="24"/>
      <c r="D106" s="24"/>
      <c r="E106" s="24"/>
      <c r="F106" s="24"/>
      <c r="G106" s="24"/>
      <c r="H106" s="24"/>
      <c r="I106" s="24"/>
      <c r="J106" s="24"/>
    </row>
    <row r="107" spans="1:11" ht="18.600000000000001" thickBot="1">
      <c r="A107" s="159" t="s">
        <v>95</v>
      </c>
      <c r="B107" s="159"/>
      <c r="C107" s="159"/>
      <c r="D107" s="159"/>
      <c r="E107" s="159"/>
      <c r="F107" s="159"/>
      <c r="G107" s="159"/>
      <c r="H107" s="159"/>
      <c r="I107" s="159"/>
      <c r="J107" s="159"/>
    </row>
    <row r="108" spans="1:11" ht="31.8" thickBot="1">
      <c r="A108" s="8" t="s">
        <v>5</v>
      </c>
      <c r="B108" s="114" t="s">
        <v>52</v>
      </c>
      <c r="C108" s="115"/>
      <c r="D108" s="115"/>
      <c r="E108" s="116"/>
      <c r="F108" s="114" t="s">
        <v>96</v>
      </c>
      <c r="G108" s="116"/>
      <c r="H108" s="114" t="s">
        <v>97</v>
      </c>
      <c r="I108" s="116"/>
    </row>
    <row r="109" spans="1:11" ht="16.2" thickBot="1">
      <c r="A109" s="10">
        <v>1</v>
      </c>
      <c r="B109" s="114">
        <v>2</v>
      </c>
      <c r="C109" s="115"/>
      <c r="D109" s="115"/>
      <c r="E109" s="116"/>
      <c r="F109" s="114">
        <v>3</v>
      </c>
      <c r="G109" s="116"/>
      <c r="H109" s="114">
        <v>4</v>
      </c>
      <c r="I109" s="116"/>
    </row>
    <row r="110" spans="1:11" ht="16.2" thickBot="1">
      <c r="A110" s="17">
        <v>1</v>
      </c>
      <c r="B110" s="117" t="s">
        <v>123</v>
      </c>
      <c r="C110" s="118"/>
      <c r="D110" s="118"/>
      <c r="E110" s="119"/>
      <c r="F110" s="114" t="s">
        <v>99</v>
      </c>
      <c r="G110" s="116"/>
      <c r="H110" s="114">
        <v>0</v>
      </c>
      <c r="I110" s="116"/>
    </row>
    <row r="111" spans="1:11" ht="16.2" thickBot="1">
      <c r="A111" s="17">
        <v>2</v>
      </c>
      <c r="B111" s="152" t="s">
        <v>108</v>
      </c>
      <c r="C111" s="153"/>
      <c r="D111" s="153"/>
      <c r="E111" s="154"/>
      <c r="F111" s="114" t="s">
        <v>99</v>
      </c>
      <c r="G111" s="116"/>
      <c r="H111" s="114"/>
      <c r="I111" s="116"/>
    </row>
    <row r="112" spans="1:11" ht="16.2" thickBot="1">
      <c r="A112" s="44">
        <v>3</v>
      </c>
      <c r="B112" s="123" t="s">
        <v>132</v>
      </c>
      <c r="C112" s="124"/>
      <c r="D112" s="124"/>
      <c r="E112" s="168"/>
      <c r="F112" s="217" t="s">
        <v>99</v>
      </c>
      <c r="G112" s="116"/>
      <c r="H112" s="114">
        <v>40000</v>
      </c>
      <c r="I112" s="116"/>
      <c r="J112" s="56"/>
      <c r="K112" s="57"/>
    </row>
    <row r="113" spans="1:13" ht="16.5" customHeight="1" thickBot="1">
      <c r="A113" s="117" t="s">
        <v>49</v>
      </c>
      <c r="B113" s="156"/>
      <c r="C113" s="156"/>
      <c r="D113" s="156"/>
      <c r="E113" s="157"/>
      <c r="F113" s="114" t="s">
        <v>99</v>
      </c>
      <c r="G113" s="116"/>
      <c r="H113" s="114">
        <f>SUM(H110:I112)</f>
        <v>40000</v>
      </c>
      <c r="I113" s="116"/>
    </row>
    <row r="114" spans="1:13" ht="16.5" customHeight="1">
      <c r="A114" s="27"/>
      <c r="B114" s="27"/>
      <c r="C114" s="27"/>
      <c r="D114" s="27"/>
      <c r="E114" s="27"/>
      <c r="F114" s="24"/>
      <c r="G114" s="24"/>
      <c r="H114" s="24"/>
      <c r="I114" s="24"/>
    </row>
    <row r="115" spans="1:13" ht="35.25" customHeight="1" thickBot="1">
      <c r="A115" s="160" t="s">
        <v>100</v>
      </c>
      <c r="B115" s="160"/>
      <c r="C115" s="160"/>
      <c r="D115" s="160"/>
      <c r="E115" s="160"/>
      <c r="F115" s="160"/>
      <c r="G115" s="160"/>
      <c r="H115" s="160"/>
      <c r="I115" s="160"/>
      <c r="J115" s="160"/>
    </row>
    <row r="116" spans="1:13" ht="31.8" thickBot="1">
      <c r="A116" s="8" t="s">
        <v>5</v>
      </c>
      <c r="B116" s="114" t="s">
        <v>24</v>
      </c>
      <c r="C116" s="115"/>
      <c r="D116" s="115"/>
      <c r="E116" s="116"/>
      <c r="F116" s="60" t="s">
        <v>101</v>
      </c>
      <c r="G116" s="114" t="s">
        <v>102</v>
      </c>
      <c r="H116" s="116"/>
      <c r="I116" s="114" t="s">
        <v>55</v>
      </c>
      <c r="J116" s="116"/>
    </row>
    <row r="117" spans="1:13" ht="16.2" thickBot="1">
      <c r="A117" s="10"/>
      <c r="B117" s="114">
        <v>1</v>
      </c>
      <c r="C117" s="115"/>
      <c r="D117" s="115"/>
      <c r="E117" s="116"/>
      <c r="F117" s="63">
        <v>2</v>
      </c>
      <c r="G117" s="114">
        <v>3</v>
      </c>
      <c r="H117" s="116"/>
      <c r="I117" s="114">
        <v>4</v>
      </c>
      <c r="J117" s="116"/>
    </row>
    <row r="118" spans="1:13" ht="16.2" thickBot="1">
      <c r="A118" s="17">
        <v>1</v>
      </c>
      <c r="B118" s="152" t="s">
        <v>137</v>
      </c>
      <c r="C118" s="153"/>
      <c r="D118" s="153"/>
      <c r="E118" s="154"/>
      <c r="F118" s="18"/>
      <c r="G118" s="106"/>
      <c r="H118" s="107"/>
      <c r="I118" s="114">
        <v>207</v>
      </c>
      <c r="J118" s="116"/>
      <c r="L118" s="71"/>
      <c r="M118" s="72"/>
    </row>
    <row r="119" spans="1:13" ht="16.5" customHeight="1" thickBot="1">
      <c r="A119" s="17">
        <v>2</v>
      </c>
      <c r="B119" s="117" t="s">
        <v>124</v>
      </c>
      <c r="C119" s="118"/>
      <c r="D119" s="118"/>
      <c r="E119" s="119"/>
      <c r="F119" s="18"/>
      <c r="G119" s="106"/>
      <c r="H119" s="107"/>
      <c r="I119" s="114">
        <v>1495.25</v>
      </c>
      <c r="J119" s="116"/>
      <c r="L119" s="56"/>
      <c r="M119" s="57"/>
    </row>
    <row r="120" spans="1:13" ht="16.2" thickBot="1">
      <c r="A120" s="44"/>
      <c r="B120" s="123"/>
      <c r="C120" s="124"/>
      <c r="D120" s="124"/>
      <c r="E120" s="168"/>
      <c r="F120" s="18"/>
      <c r="G120" s="106"/>
      <c r="H120" s="107"/>
      <c r="I120" s="114"/>
      <c r="J120" s="116"/>
    </row>
    <row r="121" spans="1:13" ht="16.5" customHeight="1" thickBot="1">
      <c r="A121" s="117" t="s">
        <v>49</v>
      </c>
      <c r="B121" s="156"/>
      <c r="C121" s="156"/>
      <c r="D121" s="156"/>
      <c r="E121" s="157"/>
      <c r="F121" s="18"/>
      <c r="G121" s="114" t="s">
        <v>20</v>
      </c>
      <c r="H121" s="116"/>
      <c r="I121" s="114">
        <f>SUM(I118:J120)</f>
        <v>1702.25</v>
      </c>
      <c r="J121" s="116"/>
      <c r="L121" s="50"/>
    </row>
    <row r="123" spans="1:13">
      <c r="B123" s="29" t="s">
        <v>117</v>
      </c>
    </row>
    <row r="125" spans="1:13">
      <c r="J125" s="46">
        <f>J123+I121+H113+I105+I95+I87+J81+I70+J58+I50+I29+I19</f>
        <v>113300.4</v>
      </c>
    </row>
    <row r="126" spans="1:13">
      <c r="J126" s="50">
        <v>113300.4</v>
      </c>
      <c r="K126" s="57"/>
    </row>
    <row r="127" spans="1:13">
      <c r="J127" s="47">
        <f>J126-J125</f>
        <v>0</v>
      </c>
    </row>
  </sheetData>
  <mergeCells count="266">
    <mergeCell ref="B120:E120"/>
    <mergeCell ref="G120:H120"/>
    <mergeCell ref="I120:J120"/>
    <mergeCell ref="A121:E121"/>
    <mergeCell ref="G121:H121"/>
    <mergeCell ref="I121:J121"/>
    <mergeCell ref="B118:E118"/>
    <mergeCell ref="G118:H118"/>
    <mergeCell ref="I118:J118"/>
    <mergeCell ref="B119:E119"/>
    <mergeCell ref="G119:H119"/>
    <mergeCell ref="I119:J119"/>
    <mergeCell ref="A115:J115"/>
    <mergeCell ref="B116:E116"/>
    <mergeCell ref="G116:H116"/>
    <mergeCell ref="I116:J116"/>
    <mergeCell ref="B117:E117"/>
    <mergeCell ref="G117:H117"/>
    <mergeCell ref="I117:J117"/>
    <mergeCell ref="B112:E112"/>
    <mergeCell ref="F112:G112"/>
    <mergeCell ref="H112:I112"/>
    <mergeCell ref="A113:E113"/>
    <mergeCell ref="F113:G113"/>
    <mergeCell ref="H113:I113"/>
    <mergeCell ref="B110:E110"/>
    <mergeCell ref="F110:G110"/>
    <mergeCell ref="H110:I110"/>
    <mergeCell ref="B111:E111"/>
    <mergeCell ref="F111:G111"/>
    <mergeCell ref="H111:I111"/>
    <mergeCell ref="A107:J107"/>
    <mergeCell ref="B108:E108"/>
    <mergeCell ref="F108:G108"/>
    <mergeCell ref="H108:I108"/>
    <mergeCell ref="B109:E109"/>
    <mergeCell ref="F109:G109"/>
    <mergeCell ref="H109:I109"/>
    <mergeCell ref="B104:E104"/>
    <mergeCell ref="F104:G104"/>
    <mergeCell ref="I104:J104"/>
    <mergeCell ref="A105:E105"/>
    <mergeCell ref="F105:G105"/>
    <mergeCell ref="I105:J105"/>
    <mergeCell ref="B102:E102"/>
    <mergeCell ref="F102:G102"/>
    <mergeCell ref="I102:J102"/>
    <mergeCell ref="B103:E103"/>
    <mergeCell ref="F103:G103"/>
    <mergeCell ref="I103:J103"/>
    <mergeCell ref="B100:E100"/>
    <mergeCell ref="F100:G100"/>
    <mergeCell ref="I100:J100"/>
    <mergeCell ref="B101:E101"/>
    <mergeCell ref="F101:G101"/>
    <mergeCell ref="I101:J101"/>
    <mergeCell ref="B98:E98"/>
    <mergeCell ref="F98:G98"/>
    <mergeCell ref="I98:J98"/>
    <mergeCell ref="B99:E99"/>
    <mergeCell ref="F99:G99"/>
    <mergeCell ref="I99:J99"/>
    <mergeCell ref="A95:C95"/>
    <mergeCell ref="D95:E95"/>
    <mergeCell ref="F95:G95"/>
    <mergeCell ref="I95:J95"/>
    <mergeCell ref="A96:J96"/>
    <mergeCell ref="B97:E97"/>
    <mergeCell ref="F97:G97"/>
    <mergeCell ref="I97:J97"/>
    <mergeCell ref="B93:C93"/>
    <mergeCell ref="D93:E93"/>
    <mergeCell ref="F93:G93"/>
    <mergeCell ref="I93:J93"/>
    <mergeCell ref="B94:C94"/>
    <mergeCell ref="D94:E94"/>
    <mergeCell ref="F94:G94"/>
    <mergeCell ref="I94:J94"/>
    <mergeCell ref="B91:C91"/>
    <mergeCell ref="D91:E91"/>
    <mergeCell ref="F91:G91"/>
    <mergeCell ref="I91:J91"/>
    <mergeCell ref="B92:C92"/>
    <mergeCell ref="D92:E92"/>
    <mergeCell ref="F92:G92"/>
    <mergeCell ref="I92:J92"/>
    <mergeCell ref="B89:C89"/>
    <mergeCell ref="D89:E89"/>
    <mergeCell ref="F89:G89"/>
    <mergeCell ref="I89:J89"/>
    <mergeCell ref="B90:C90"/>
    <mergeCell ref="D90:E90"/>
    <mergeCell ref="F90:G90"/>
    <mergeCell ref="I90:J90"/>
    <mergeCell ref="B86:D86"/>
    <mergeCell ref="E86:F86"/>
    <mergeCell ref="G86:H86"/>
    <mergeCell ref="I86:J86"/>
    <mergeCell ref="A87:D87"/>
    <mergeCell ref="E87:F87"/>
    <mergeCell ref="G87:H87"/>
    <mergeCell ref="I87:J87"/>
    <mergeCell ref="A83:J83"/>
    <mergeCell ref="B84:D84"/>
    <mergeCell ref="E84:F84"/>
    <mergeCell ref="G84:H84"/>
    <mergeCell ref="I84:J84"/>
    <mergeCell ref="B85:D85"/>
    <mergeCell ref="E85:F85"/>
    <mergeCell ref="G85:H85"/>
    <mergeCell ref="I85:J85"/>
    <mergeCell ref="B80:D80"/>
    <mergeCell ref="F80:G80"/>
    <mergeCell ref="H80:I80"/>
    <mergeCell ref="B81:D81"/>
    <mergeCell ref="F81:G81"/>
    <mergeCell ref="H81:I81"/>
    <mergeCell ref="B78:D78"/>
    <mergeCell ref="F78:G78"/>
    <mergeCell ref="H78:I78"/>
    <mergeCell ref="B79:D79"/>
    <mergeCell ref="F79:G79"/>
    <mergeCell ref="H79:I79"/>
    <mergeCell ref="B76:D76"/>
    <mergeCell ref="F76:G76"/>
    <mergeCell ref="H76:I76"/>
    <mergeCell ref="B77:D77"/>
    <mergeCell ref="F77:G77"/>
    <mergeCell ref="H77:I77"/>
    <mergeCell ref="A70:D70"/>
    <mergeCell ref="E70:F70"/>
    <mergeCell ref="G70:H70"/>
    <mergeCell ref="I70:J70"/>
    <mergeCell ref="A72:J72"/>
    <mergeCell ref="A75:J75"/>
    <mergeCell ref="B68:D68"/>
    <mergeCell ref="E68:F68"/>
    <mergeCell ref="G68:H68"/>
    <mergeCell ref="I68:J68"/>
    <mergeCell ref="B69:D69"/>
    <mergeCell ref="E69:F69"/>
    <mergeCell ref="G69:H69"/>
    <mergeCell ref="I69:J69"/>
    <mergeCell ref="B66:D66"/>
    <mergeCell ref="E66:F66"/>
    <mergeCell ref="G66:H66"/>
    <mergeCell ref="I66:J66"/>
    <mergeCell ref="B67:D67"/>
    <mergeCell ref="E67:F67"/>
    <mergeCell ref="G67:H67"/>
    <mergeCell ref="I67:J67"/>
    <mergeCell ref="A60:J60"/>
    <mergeCell ref="B64:D64"/>
    <mergeCell ref="E64:F64"/>
    <mergeCell ref="G64:H64"/>
    <mergeCell ref="I64:J64"/>
    <mergeCell ref="B65:D65"/>
    <mergeCell ref="E65:F65"/>
    <mergeCell ref="G65:H65"/>
    <mergeCell ref="I65:J65"/>
    <mergeCell ref="B57:E57"/>
    <mergeCell ref="F57:G57"/>
    <mergeCell ref="H57:I57"/>
    <mergeCell ref="A58:E58"/>
    <mergeCell ref="F58:G58"/>
    <mergeCell ref="H58:I58"/>
    <mergeCell ref="A52:J52"/>
    <mergeCell ref="B55:E55"/>
    <mergeCell ref="F55:G55"/>
    <mergeCell ref="H55:I55"/>
    <mergeCell ref="B56:E56"/>
    <mergeCell ref="F56:G56"/>
    <mergeCell ref="H56:I56"/>
    <mergeCell ref="B49:F49"/>
    <mergeCell ref="G49:H49"/>
    <mergeCell ref="I49:J49"/>
    <mergeCell ref="A50:F50"/>
    <mergeCell ref="G50:H50"/>
    <mergeCell ref="I50:J50"/>
    <mergeCell ref="B47:F47"/>
    <mergeCell ref="G47:H47"/>
    <mergeCell ref="I47:J47"/>
    <mergeCell ref="B48:F48"/>
    <mergeCell ref="G48:H48"/>
    <mergeCell ref="I48:J48"/>
    <mergeCell ref="B45:F45"/>
    <mergeCell ref="G45:H45"/>
    <mergeCell ref="I45:J45"/>
    <mergeCell ref="B46:F46"/>
    <mergeCell ref="G46:H46"/>
    <mergeCell ref="I46:J46"/>
    <mergeCell ref="B42:F42"/>
    <mergeCell ref="G42:H42"/>
    <mergeCell ref="I42:J42"/>
    <mergeCell ref="A43:A44"/>
    <mergeCell ref="B43:F43"/>
    <mergeCell ref="G43:H44"/>
    <mergeCell ref="I43:J44"/>
    <mergeCell ref="B44:F44"/>
    <mergeCell ref="B40:F40"/>
    <mergeCell ref="G40:H40"/>
    <mergeCell ref="I40:J40"/>
    <mergeCell ref="B41:F41"/>
    <mergeCell ref="G41:H41"/>
    <mergeCell ref="I41:J41"/>
    <mergeCell ref="B37:F37"/>
    <mergeCell ref="G37:H37"/>
    <mergeCell ref="I37:J37"/>
    <mergeCell ref="A38:A39"/>
    <mergeCell ref="B38:F38"/>
    <mergeCell ref="G38:H39"/>
    <mergeCell ref="I38:J39"/>
    <mergeCell ref="B39:F39"/>
    <mergeCell ref="A31:J31"/>
    <mergeCell ref="A34:J34"/>
    <mergeCell ref="B35:F35"/>
    <mergeCell ref="G35:H35"/>
    <mergeCell ref="I35:J35"/>
    <mergeCell ref="B36:F36"/>
    <mergeCell ref="G36:H36"/>
    <mergeCell ref="I36:J36"/>
    <mergeCell ref="B28:D28"/>
    <mergeCell ref="E28:F28"/>
    <mergeCell ref="I28:J28"/>
    <mergeCell ref="A29:D29"/>
    <mergeCell ref="E29:F29"/>
    <mergeCell ref="I29:J29"/>
    <mergeCell ref="B26:D26"/>
    <mergeCell ref="E26:F26"/>
    <mergeCell ref="I26:J26"/>
    <mergeCell ref="B27:D27"/>
    <mergeCell ref="E27:F27"/>
    <mergeCell ref="I27:J27"/>
    <mergeCell ref="A19:C19"/>
    <mergeCell ref="I19:J19"/>
    <mergeCell ref="A21:J21"/>
    <mergeCell ref="A24:J24"/>
    <mergeCell ref="B25:D25"/>
    <mergeCell ref="E25:F25"/>
    <mergeCell ref="I25:J25"/>
    <mergeCell ref="B16:C16"/>
    <mergeCell ref="I16:J16"/>
    <mergeCell ref="B17:C17"/>
    <mergeCell ref="I17:J17"/>
    <mergeCell ref="B18:C18"/>
    <mergeCell ref="I18:J18"/>
    <mergeCell ref="B15:C15"/>
    <mergeCell ref="I15:J15"/>
    <mergeCell ref="A10:A12"/>
    <mergeCell ref="B10:C12"/>
    <mergeCell ref="D10:D12"/>
    <mergeCell ref="E10:H10"/>
    <mergeCell ref="I10:J12"/>
    <mergeCell ref="E11:E12"/>
    <mergeCell ref="F11:H11"/>
    <mergeCell ref="A1:J1"/>
    <mergeCell ref="A2:J2"/>
    <mergeCell ref="A3:J3"/>
    <mergeCell ref="A5:J5"/>
    <mergeCell ref="A6:J6"/>
    <mergeCell ref="A9:J9"/>
    <mergeCell ref="B13:C13"/>
    <mergeCell ref="I13:J13"/>
    <mergeCell ref="B14:C14"/>
    <mergeCell ref="I14:J14"/>
    <mergeCell ref="I4:J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бюджет</vt:lpstr>
      <vt:lpstr>расход</vt:lpstr>
      <vt:lpstr>иные</vt:lpstr>
      <vt:lpstr>иные расход</vt:lpstr>
      <vt:lpstr>внебюджет доход</vt:lpstr>
      <vt:lpstr>внебюджет расход</vt:lpstr>
    </vt:vector>
  </TitlesOfParts>
  <Company>Reanimator Extreme Edition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inf</dc:creator>
  <cp:lastModifiedBy>пк</cp:lastModifiedBy>
  <cp:lastPrinted>2019-01-22T11:30:24Z</cp:lastPrinted>
  <dcterms:created xsi:type="dcterms:W3CDTF">2019-01-22T10:57:22Z</dcterms:created>
  <dcterms:modified xsi:type="dcterms:W3CDTF">2024-01-08T00:47:23Z</dcterms:modified>
</cp:coreProperties>
</file>